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omper\Desktop\"/>
    </mc:Choice>
  </mc:AlternateContent>
  <xr:revisionPtr revIDLastSave="0" documentId="8_{12262843-E397-462E-AB03-A742716AD033}" xr6:coauthVersionLast="36" xr6:coauthVersionMax="36" xr10:uidLastSave="{00000000-0000-0000-0000-000000000000}"/>
  <bookViews>
    <workbookView xWindow="0" yWindow="0" windowWidth="28800" windowHeight="11880" xr2:uid="{00000000-000D-0000-FFFF-FFFF00000000}"/>
  </bookViews>
  <sheets>
    <sheet name="Baixo risco" sheetId="2" r:id="rId1"/>
    <sheet name="Alto risco" sheetId="3" r:id="rId2"/>
    <sheet name="HELIT sen vacacións" sheetId="6" r:id="rId3"/>
  </sheets>
  <calcPr calcId="191029"/>
</workbook>
</file>

<file path=xl/calcChain.xml><?xml version="1.0" encoding="utf-8"?>
<calcChain xmlns="http://schemas.openxmlformats.org/spreadsheetml/2006/main">
  <c r="AO2" i="6" l="1"/>
  <c r="AP2" i="6"/>
  <c r="AQ2" i="6"/>
  <c r="AR2" i="6"/>
  <c r="AS2" i="6"/>
  <c r="AT2" i="6"/>
  <c r="AU2" i="6"/>
  <c r="AV2" i="6"/>
  <c r="AW2" i="6"/>
  <c r="AX2" i="6"/>
  <c r="AY2" i="6"/>
  <c r="AZ2" i="6"/>
  <c r="BA2" i="6"/>
  <c r="BB2" i="6"/>
  <c r="BC2" i="6"/>
  <c r="BD2" i="6"/>
  <c r="BE2" i="6"/>
  <c r="BF2" i="6"/>
  <c r="BG2" i="6"/>
  <c r="BH2" i="6"/>
  <c r="AG94" i="2" l="1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Q127" i="3"/>
  <c r="AI115" i="3"/>
  <c r="AI102" i="3"/>
  <c r="AU88" i="3"/>
  <c r="AV76" i="3"/>
  <c r="AI64" i="3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I140" i="3"/>
  <c r="AH140" i="3"/>
  <c r="AV139" i="3"/>
  <c r="AU139" i="3"/>
  <c r="AT139" i="3"/>
  <c r="AS139" i="3"/>
  <c r="AR139" i="3"/>
  <c r="AQ139" i="3"/>
  <c r="AI139" i="3"/>
  <c r="AH139" i="3"/>
  <c r="AV138" i="3"/>
  <c r="AU138" i="3"/>
  <c r="AT138" i="3"/>
  <c r="AS138" i="3"/>
  <c r="AR138" i="3"/>
  <c r="AQ138" i="3"/>
  <c r="AI138" i="3"/>
  <c r="AH138" i="3"/>
  <c r="AV137" i="3"/>
  <c r="AU137" i="3"/>
  <c r="AT137" i="3"/>
  <c r="AS137" i="3"/>
  <c r="AR137" i="3"/>
  <c r="AQ137" i="3"/>
  <c r="AI137" i="3"/>
  <c r="AH137" i="3"/>
  <c r="AV136" i="3"/>
  <c r="AU136" i="3"/>
  <c r="AT136" i="3"/>
  <c r="AS136" i="3"/>
  <c r="AR136" i="3"/>
  <c r="AQ136" i="3"/>
  <c r="AI136" i="3"/>
  <c r="AH136" i="3"/>
  <c r="AV135" i="3"/>
  <c r="AU135" i="3"/>
  <c r="AT135" i="3"/>
  <c r="AS135" i="3"/>
  <c r="AR135" i="3"/>
  <c r="AQ135" i="3"/>
  <c r="AI135" i="3"/>
  <c r="AH135" i="3"/>
  <c r="AV134" i="3"/>
  <c r="AU134" i="3"/>
  <c r="AT134" i="3"/>
  <c r="AS134" i="3"/>
  <c r="AR134" i="3"/>
  <c r="AQ134" i="3"/>
  <c r="AH128" i="3"/>
  <c r="AR127" i="3"/>
  <c r="AI127" i="3"/>
  <c r="AH127" i="3"/>
  <c r="AV126" i="3"/>
  <c r="AU126" i="3"/>
  <c r="AT126" i="3"/>
  <c r="AS126" i="3"/>
  <c r="AR126" i="3"/>
  <c r="AQ126" i="3"/>
  <c r="AI126" i="3"/>
  <c r="AH126" i="3"/>
  <c r="AV125" i="3"/>
  <c r="AU125" i="3"/>
  <c r="AT125" i="3"/>
  <c r="AS125" i="3"/>
  <c r="AR125" i="3"/>
  <c r="AQ125" i="3"/>
  <c r="AI125" i="3"/>
  <c r="AH125" i="3"/>
  <c r="AV124" i="3"/>
  <c r="AU124" i="3"/>
  <c r="AT124" i="3"/>
  <c r="AS124" i="3"/>
  <c r="AR124" i="3"/>
  <c r="AQ124" i="3"/>
  <c r="AI124" i="3"/>
  <c r="AH124" i="3"/>
  <c r="AV123" i="3"/>
  <c r="AU123" i="3"/>
  <c r="AT123" i="3"/>
  <c r="AS123" i="3"/>
  <c r="AR123" i="3"/>
  <c r="AQ123" i="3"/>
  <c r="AI123" i="3"/>
  <c r="AH123" i="3"/>
  <c r="AV122" i="3"/>
  <c r="AU122" i="3"/>
  <c r="AT122" i="3"/>
  <c r="AS122" i="3"/>
  <c r="AR122" i="3"/>
  <c r="AQ122" i="3"/>
  <c r="AI116" i="3"/>
  <c r="AH116" i="3"/>
  <c r="AV115" i="3"/>
  <c r="AU115" i="3"/>
  <c r="AT115" i="3"/>
  <c r="AS115" i="3"/>
  <c r="AR115" i="3"/>
  <c r="AQ115" i="3"/>
  <c r="AH115" i="3"/>
  <c r="AI114" i="3"/>
  <c r="AH114" i="3"/>
  <c r="AV113" i="3"/>
  <c r="AU113" i="3"/>
  <c r="AT113" i="3"/>
  <c r="AS113" i="3"/>
  <c r="AR113" i="3"/>
  <c r="AQ113" i="3"/>
  <c r="AI113" i="3"/>
  <c r="AH113" i="3"/>
  <c r="AV112" i="3"/>
  <c r="AU112" i="3"/>
  <c r="AT112" i="3"/>
  <c r="AS112" i="3"/>
  <c r="AR112" i="3"/>
  <c r="AQ112" i="3"/>
  <c r="AI112" i="3"/>
  <c r="AH112" i="3"/>
  <c r="AV111" i="3"/>
  <c r="AU111" i="3"/>
  <c r="AT111" i="3"/>
  <c r="AS111" i="3"/>
  <c r="AR111" i="3"/>
  <c r="AQ111" i="3"/>
  <c r="AI111" i="3"/>
  <c r="AH111" i="3"/>
  <c r="AV110" i="3"/>
  <c r="AU110" i="3"/>
  <c r="AT110" i="3"/>
  <c r="AS110" i="3"/>
  <c r="AR110" i="3"/>
  <c r="AQ110" i="3"/>
  <c r="AI104" i="3"/>
  <c r="AV103" i="3"/>
  <c r="AU103" i="3"/>
  <c r="AT103" i="3"/>
  <c r="AS103" i="3"/>
  <c r="AR103" i="3"/>
  <c r="AQ103" i="3"/>
  <c r="AI103" i="3"/>
  <c r="AV102" i="3"/>
  <c r="AU102" i="3"/>
  <c r="AT102" i="3"/>
  <c r="AS102" i="3"/>
  <c r="AR102" i="3"/>
  <c r="AQ102" i="3"/>
  <c r="AI101" i="3"/>
  <c r="AV100" i="3"/>
  <c r="AU100" i="3"/>
  <c r="AT100" i="3"/>
  <c r="AS100" i="3"/>
  <c r="AR100" i="3"/>
  <c r="AQ100" i="3"/>
  <c r="AI100" i="3"/>
  <c r="AV99" i="3"/>
  <c r="AU99" i="3"/>
  <c r="AT99" i="3"/>
  <c r="AS99" i="3"/>
  <c r="AR99" i="3"/>
  <c r="AQ99" i="3"/>
  <c r="AI99" i="3"/>
  <c r="AV98" i="3"/>
  <c r="AU98" i="3"/>
  <c r="AT98" i="3"/>
  <c r="AS98" i="3"/>
  <c r="AR98" i="3"/>
  <c r="AQ98" i="3"/>
  <c r="AI92" i="3"/>
  <c r="AH92" i="3"/>
  <c r="AV91" i="3"/>
  <c r="AU91" i="3"/>
  <c r="AT91" i="3"/>
  <c r="AS91" i="3"/>
  <c r="AR91" i="3"/>
  <c r="AQ91" i="3"/>
  <c r="AI91" i="3"/>
  <c r="AH91" i="3"/>
  <c r="AV90" i="3"/>
  <c r="AU90" i="3"/>
  <c r="AT90" i="3"/>
  <c r="AS90" i="3"/>
  <c r="AR90" i="3"/>
  <c r="AQ90" i="3"/>
  <c r="AI90" i="3"/>
  <c r="AH90" i="3"/>
  <c r="AV89" i="3"/>
  <c r="AU89" i="3"/>
  <c r="AT89" i="3"/>
  <c r="AS89" i="3"/>
  <c r="AR89" i="3"/>
  <c r="AQ89" i="3"/>
  <c r="AH89" i="3"/>
  <c r="AV88" i="3"/>
  <c r="AI88" i="3"/>
  <c r="AH88" i="3"/>
  <c r="AV87" i="3"/>
  <c r="AU87" i="3"/>
  <c r="AT87" i="3"/>
  <c r="AS87" i="3"/>
  <c r="AR87" i="3"/>
  <c r="AQ87" i="3"/>
  <c r="AI87" i="3"/>
  <c r="AH87" i="3"/>
  <c r="AV86" i="3"/>
  <c r="AU86" i="3"/>
  <c r="AT86" i="3"/>
  <c r="AS86" i="3"/>
  <c r="AR86" i="3"/>
  <c r="AQ86" i="3"/>
  <c r="AI80" i="3"/>
  <c r="AH80" i="3"/>
  <c r="AV79" i="3"/>
  <c r="AU79" i="3"/>
  <c r="AT79" i="3"/>
  <c r="AS79" i="3"/>
  <c r="AR79" i="3"/>
  <c r="AQ79" i="3"/>
  <c r="AI79" i="3"/>
  <c r="AH79" i="3"/>
  <c r="AV78" i="3"/>
  <c r="AU78" i="3"/>
  <c r="AT78" i="3"/>
  <c r="AS78" i="3"/>
  <c r="AR78" i="3"/>
  <c r="AQ78" i="3"/>
  <c r="AI78" i="3"/>
  <c r="AH78" i="3"/>
  <c r="AV77" i="3"/>
  <c r="AU77" i="3"/>
  <c r="AT77" i="3"/>
  <c r="AS77" i="3"/>
  <c r="AR77" i="3"/>
  <c r="AQ77" i="3"/>
  <c r="AH77" i="3"/>
  <c r="AI76" i="3"/>
  <c r="AH76" i="3"/>
  <c r="AV75" i="3"/>
  <c r="AU75" i="3"/>
  <c r="AT75" i="3"/>
  <c r="AS75" i="3"/>
  <c r="AR75" i="3"/>
  <c r="AQ75" i="3"/>
  <c r="AI75" i="3"/>
  <c r="AH75" i="3"/>
  <c r="AV74" i="3"/>
  <c r="AU74" i="3"/>
  <c r="AT74" i="3"/>
  <c r="AS74" i="3"/>
  <c r="AR74" i="3"/>
  <c r="AQ74" i="3"/>
  <c r="AI69" i="3"/>
  <c r="AV68" i="3"/>
  <c r="AU68" i="3"/>
  <c r="AT68" i="3"/>
  <c r="AS68" i="3"/>
  <c r="AR68" i="3"/>
  <c r="AQ68" i="3"/>
  <c r="AI68" i="3"/>
  <c r="AV67" i="3"/>
  <c r="AU67" i="3"/>
  <c r="AT67" i="3"/>
  <c r="AS67" i="3"/>
  <c r="AR67" i="3"/>
  <c r="AQ67" i="3"/>
  <c r="AI67" i="3"/>
  <c r="AV66" i="3"/>
  <c r="AU66" i="3"/>
  <c r="AT66" i="3"/>
  <c r="AS66" i="3"/>
  <c r="AR66" i="3"/>
  <c r="AQ66" i="3"/>
  <c r="AI66" i="3"/>
  <c r="AV65" i="3"/>
  <c r="AU65" i="3"/>
  <c r="AT65" i="3"/>
  <c r="AS65" i="3"/>
  <c r="AR65" i="3"/>
  <c r="AQ65" i="3"/>
  <c r="AI65" i="3"/>
  <c r="AV64" i="3"/>
  <c r="AU64" i="3"/>
  <c r="AT64" i="3"/>
  <c r="AS64" i="3"/>
  <c r="AR64" i="3"/>
  <c r="AQ64" i="3"/>
  <c r="AQ63" i="3"/>
  <c r="AI57" i="3"/>
  <c r="AH57" i="3"/>
  <c r="AV56" i="3"/>
  <c r="AU56" i="3"/>
  <c r="AT56" i="3"/>
  <c r="AS56" i="3"/>
  <c r="AR56" i="3"/>
  <c r="AQ56" i="3"/>
  <c r="AI56" i="3"/>
  <c r="AH56" i="3"/>
  <c r="AV55" i="3"/>
  <c r="AU55" i="3"/>
  <c r="AT55" i="3"/>
  <c r="AS55" i="3"/>
  <c r="AR55" i="3"/>
  <c r="AQ55" i="3"/>
  <c r="AI55" i="3"/>
  <c r="AH55" i="3"/>
  <c r="AV54" i="3"/>
  <c r="AU54" i="3"/>
  <c r="AT54" i="3"/>
  <c r="AS54" i="3"/>
  <c r="AR54" i="3"/>
  <c r="AQ54" i="3"/>
  <c r="AI54" i="3"/>
  <c r="AH54" i="3"/>
  <c r="AV53" i="3"/>
  <c r="AU53" i="3"/>
  <c r="AT53" i="3"/>
  <c r="AS53" i="3"/>
  <c r="AR53" i="3"/>
  <c r="AQ53" i="3"/>
  <c r="AI53" i="3"/>
  <c r="AH53" i="3"/>
  <c r="AV52" i="3"/>
  <c r="AU52" i="3"/>
  <c r="AT52" i="3"/>
  <c r="AS52" i="3"/>
  <c r="AR52" i="3"/>
  <c r="AQ52" i="3"/>
  <c r="AI52" i="3"/>
  <c r="AH52" i="3"/>
  <c r="AV51" i="3"/>
  <c r="AU51" i="3"/>
  <c r="AT51" i="3"/>
  <c r="AS51" i="3"/>
  <c r="AR51" i="3"/>
  <c r="AQ51" i="3"/>
  <c r="AI45" i="3"/>
  <c r="AV44" i="3"/>
  <c r="AU44" i="3"/>
  <c r="AT44" i="3"/>
  <c r="AS44" i="3"/>
  <c r="AR44" i="3"/>
  <c r="AQ44" i="3"/>
  <c r="AI44" i="3"/>
  <c r="AV43" i="3"/>
  <c r="AU43" i="3"/>
  <c r="AT43" i="3"/>
  <c r="AS43" i="3"/>
  <c r="AR43" i="3"/>
  <c r="AQ43" i="3"/>
  <c r="AI43" i="3"/>
  <c r="AV42" i="3"/>
  <c r="AU42" i="3"/>
  <c r="AT42" i="3"/>
  <c r="AS42" i="3"/>
  <c r="AR42" i="3"/>
  <c r="AQ42" i="3"/>
  <c r="AI42" i="3"/>
  <c r="AV41" i="3"/>
  <c r="AU41" i="3"/>
  <c r="AT41" i="3"/>
  <c r="AS41" i="3"/>
  <c r="AR41" i="3"/>
  <c r="AQ41" i="3"/>
  <c r="AI41" i="3"/>
  <c r="AV40" i="3"/>
  <c r="AU40" i="3"/>
  <c r="AT40" i="3"/>
  <c r="AS40" i="3"/>
  <c r="AR40" i="3"/>
  <c r="AQ40" i="3"/>
  <c r="AI40" i="3"/>
  <c r="AV39" i="3"/>
  <c r="AU39" i="3"/>
  <c r="AT39" i="3"/>
  <c r="AS39" i="3"/>
  <c r="AR39" i="3"/>
  <c r="AQ39" i="3"/>
  <c r="AI33" i="3"/>
  <c r="AH33" i="3"/>
  <c r="AV32" i="3"/>
  <c r="AU32" i="3"/>
  <c r="AT32" i="3"/>
  <c r="AS32" i="3"/>
  <c r="AR32" i="3"/>
  <c r="AQ32" i="3"/>
  <c r="AI32" i="3"/>
  <c r="AH32" i="3"/>
  <c r="AV31" i="3"/>
  <c r="AU31" i="3"/>
  <c r="AT31" i="3"/>
  <c r="AS31" i="3"/>
  <c r="AR31" i="3"/>
  <c r="AQ31" i="3"/>
  <c r="AI31" i="3"/>
  <c r="AH31" i="3"/>
  <c r="AV30" i="3"/>
  <c r="AU30" i="3"/>
  <c r="AT30" i="3"/>
  <c r="AS30" i="3"/>
  <c r="AR30" i="3"/>
  <c r="AQ30" i="3"/>
  <c r="AI30" i="3"/>
  <c r="AH30" i="3"/>
  <c r="AV29" i="3"/>
  <c r="AU29" i="3"/>
  <c r="AT29" i="3"/>
  <c r="AS29" i="3"/>
  <c r="AR29" i="3"/>
  <c r="AQ29" i="3"/>
  <c r="AI29" i="3"/>
  <c r="AH29" i="3"/>
  <c r="AV28" i="3"/>
  <c r="AU28" i="3"/>
  <c r="AT28" i="3"/>
  <c r="AS28" i="3"/>
  <c r="AR28" i="3"/>
  <c r="AQ28" i="3"/>
  <c r="AI28" i="3"/>
  <c r="AH28" i="3"/>
  <c r="AV27" i="3"/>
  <c r="AU27" i="3"/>
  <c r="AT27" i="3"/>
  <c r="AS27" i="3"/>
  <c r="AR27" i="3"/>
  <c r="AQ27" i="3"/>
  <c r="AI21" i="3"/>
  <c r="AV20" i="3"/>
  <c r="AU20" i="3"/>
  <c r="AT20" i="3"/>
  <c r="AS20" i="3"/>
  <c r="AR20" i="3"/>
  <c r="AQ20" i="3"/>
  <c r="AI20" i="3"/>
  <c r="AV19" i="3"/>
  <c r="AU19" i="3"/>
  <c r="AT19" i="3"/>
  <c r="AS19" i="3"/>
  <c r="AR19" i="3"/>
  <c r="AQ19" i="3"/>
  <c r="AI19" i="3"/>
  <c r="AV18" i="3"/>
  <c r="AU18" i="3"/>
  <c r="AT18" i="3"/>
  <c r="AS18" i="3"/>
  <c r="AR18" i="3"/>
  <c r="AQ18" i="3"/>
  <c r="AI18" i="3"/>
  <c r="AV17" i="3"/>
  <c r="AU17" i="3"/>
  <c r="AT17" i="3"/>
  <c r="AS17" i="3"/>
  <c r="AR17" i="3"/>
  <c r="AQ17" i="3"/>
  <c r="AI17" i="3"/>
  <c r="AV16" i="3"/>
  <c r="AU16" i="3"/>
  <c r="AT16" i="3"/>
  <c r="AS16" i="3"/>
  <c r="AR16" i="3"/>
  <c r="AQ16" i="3"/>
  <c r="AI16" i="3"/>
  <c r="AV15" i="3"/>
  <c r="AU15" i="3"/>
  <c r="AT15" i="3"/>
  <c r="AS15" i="3"/>
  <c r="AR15" i="3"/>
  <c r="AQ15" i="3"/>
  <c r="AI9" i="3"/>
  <c r="AH9" i="3"/>
  <c r="AV8" i="3"/>
  <c r="AU8" i="3"/>
  <c r="AT8" i="3"/>
  <c r="AS8" i="3"/>
  <c r="AR8" i="3"/>
  <c r="AQ8" i="3"/>
  <c r="AI8" i="3"/>
  <c r="AH8" i="3"/>
  <c r="AV7" i="3"/>
  <c r="AU7" i="3"/>
  <c r="AT7" i="3"/>
  <c r="AS7" i="3"/>
  <c r="AR7" i="3"/>
  <c r="AQ7" i="3"/>
  <c r="AI7" i="3"/>
  <c r="AH7" i="3"/>
  <c r="AV6" i="3"/>
  <c r="AU6" i="3"/>
  <c r="AT6" i="3"/>
  <c r="AS6" i="3"/>
  <c r="AR6" i="3"/>
  <c r="AQ6" i="3"/>
  <c r="AI6" i="3"/>
  <c r="AH6" i="3"/>
  <c r="AV5" i="3"/>
  <c r="AU5" i="3"/>
  <c r="AT5" i="3"/>
  <c r="AS5" i="3"/>
  <c r="AR5" i="3"/>
  <c r="AQ5" i="3"/>
  <c r="AI5" i="3"/>
  <c r="AH5" i="3"/>
  <c r="AV4" i="3"/>
  <c r="AU4" i="3"/>
  <c r="AT4" i="3"/>
  <c r="AS4" i="3"/>
  <c r="AR4" i="3"/>
  <c r="AQ4" i="3"/>
  <c r="AI4" i="3"/>
  <c r="AH4" i="3"/>
  <c r="AV3" i="3"/>
  <c r="AU3" i="3"/>
  <c r="AT3" i="3"/>
  <c r="AS3" i="3"/>
  <c r="AR3" i="3"/>
  <c r="AQ3" i="3"/>
  <c r="AO90" i="3" l="1"/>
  <c r="AW78" i="3"/>
  <c r="AW100" i="3"/>
  <c r="AO110" i="3"/>
  <c r="AO99" i="3"/>
  <c r="AO89" i="3"/>
  <c r="AO91" i="3"/>
  <c r="AO103" i="3"/>
  <c r="AO6" i="3"/>
  <c r="AW31" i="3"/>
  <c r="AO135" i="3"/>
  <c r="AW139" i="3"/>
  <c r="AR63" i="3"/>
  <c r="AI77" i="3"/>
  <c r="AW103" i="3"/>
  <c r="AS127" i="3"/>
  <c r="AS150" i="3" s="1"/>
  <c r="AS63" i="3"/>
  <c r="AS145" i="3" s="1"/>
  <c r="AW75" i="3"/>
  <c r="AW77" i="3"/>
  <c r="AI89" i="3"/>
  <c r="AQ101" i="3"/>
  <c r="AQ148" i="3" s="1"/>
  <c r="AT127" i="3"/>
  <c r="AT150" i="3" s="1"/>
  <c r="AW16" i="3"/>
  <c r="AT63" i="3"/>
  <c r="AT145" i="3" s="1"/>
  <c r="AO79" i="3"/>
  <c r="AW91" i="3"/>
  <c r="AW99" i="3"/>
  <c r="AR101" i="3"/>
  <c r="AR148" i="3" s="1"/>
  <c r="AU127" i="3"/>
  <c r="AU63" i="3"/>
  <c r="AU145" i="3" s="1"/>
  <c r="AO68" i="3"/>
  <c r="AW87" i="3"/>
  <c r="AW89" i="3"/>
  <c r="AS101" i="3"/>
  <c r="AS148" i="3" s="1"/>
  <c r="AO125" i="3"/>
  <c r="AV127" i="3"/>
  <c r="AV150" i="3" s="1"/>
  <c r="AV63" i="3"/>
  <c r="AV145" i="3" s="1"/>
  <c r="AT101" i="3"/>
  <c r="AT148" i="3" s="1"/>
  <c r="AU101" i="3"/>
  <c r="AI128" i="3"/>
  <c r="AV101" i="3"/>
  <c r="AQ114" i="3"/>
  <c r="AO64" i="3"/>
  <c r="AR114" i="3"/>
  <c r="AR149" i="3" s="1"/>
  <c r="AW102" i="3"/>
  <c r="AS114" i="3"/>
  <c r="AS149" i="3" s="1"/>
  <c r="AO74" i="3"/>
  <c r="AQ76" i="3"/>
  <c r="AQ147" i="3" s="1"/>
  <c r="AO78" i="3"/>
  <c r="AT114" i="3"/>
  <c r="AT149" i="3" s="1"/>
  <c r="AO54" i="3"/>
  <c r="AO56" i="3"/>
  <c r="AR76" i="3"/>
  <c r="AW86" i="3"/>
  <c r="AQ88" i="3"/>
  <c r="AW98" i="3"/>
  <c r="AU114" i="3"/>
  <c r="AU149" i="3" s="1"/>
  <c r="AS76" i="3"/>
  <c r="AO86" i="3"/>
  <c r="AR88" i="3"/>
  <c r="AW90" i="3"/>
  <c r="AO100" i="3"/>
  <c r="AV114" i="3"/>
  <c r="AV149" i="3" s="1"/>
  <c r="AT76" i="3"/>
  <c r="AS88" i="3"/>
  <c r="AU76" i="3"/>
  <c r="AU147" i="3" s="1"/>
  <c r="AT88" i="3"/>
  <c r="AO20" i="3"/>
  <c r="AW113" i="3"/>
  <c r="AW134" i="3"/>
  <c r="AW136" i="3"/>
  <c r="AO138" i="3"/>
  <c r="AW126" i="3"/>
  <c r="AO126" i="3"/>
  <c r="AW123" i="3"/>
  <c r="AW125" i="3"/>
  <c r="AW122" i="3"/>
  <c r="AW124" i="3"/>
  <c r="AO122" i="3"/>
  <c r="AO124" i="3"/>
  <c r="AO111" i="3"/>
  <c r="AO115" i="3"/>
  <c r="AW111" i="3"/>
  <c r="AO112" i="3"/>
  <c r="AW64" i="3"/>
  <c r="AO66" i="3"/>
  <c r="AW67" i="3"/>
  <c r="AO65" i="3"/>
  <c r="AW65" i="3"/>
  <c r="AW68" i="3"/>
  <c r="AW39" i="3"/>
  <c r="AO39" i="3"/>
  <c r="AO31" i="3"/>
  <c r="AO28" i="3"/>
  <c r="AW18" i="3"/>
  <c r="AO4" i="3"/>
  <c r="AW5" i="3"/>
  <c r="AO7" i="3"/>
  <c r="AW52" i="3"/>
  <c r="AW56" i="3"/>
  <c r="AO52" i="3"/>
  <c r="AW54" i="3"/>
  <c r="AO53" i="3"/>
  <c r="AW51" i="3"/>
  <c r="AW55" i="3"/>
  <c r="AO55" i="3"/>
  <c r="AW41" i="3"/>
  <c r="AW43" i="3"/>
  <c r="AO41" i="3"/>
  <c r="AO44" i="3"/>
  <c r="AO40" i="3"/>
  <c r="AW29" i="3"/>
  <c r="AO27" i="3"/>
  <c r="AO29" i="3"/>
  <c r="AO30" i="3"/>
  <c r="AW27" i="3"/>
  <c r="AW28" i="3"/>
  <c r="AW30" i="3"/>
  <c r="AW32" i="3"/>
  <c r="AO18" i="3"/>
  <c r="AO16" i="3"/>
  <c r="AW19" i="3"/>
  <c r="AO17" i="3"/>
  <c r="AO15" i="3"/>
  <c r="AW17" i="3"/>
  <c r="AW20" i="3"/>
  <c r="AN145" i="3"/>
  <c r="AV147" i="3"/>
  <c r="AW4" i="3"/>
  <c r="AW6" i="3"/>
  <c r="AN147" i="3"/>
  <c r="AN149" i="3"/>
  <c r="AQ146" i="3"/>
  <c r="AQ150" i="3"/>
  <c r="AW8" i="3"/>
  <c r="AR146" i="3"/>
  <c r="AR150" i="3"/>
  <c r="AT146" i="3"/>
  <c r="AU146" i="3"/>
  <c r="AU148" i="3"/>
  <c r="AV146" i="3"/>
  <c r="AW3" i="3"/>
  <c r="AW7" i="3"/>
  <c r="AN146" i="3"/>
  <c r="AN148" i="3"/>
  <c r="AS146" i="3"/>
  <c r="AQ145" i="3"/>
  <c r="AN150" i="3"/>
  <c r="AO3" i="3"/>
  <c r="AW40" i="3"/>
  <c r="AW74" i="3"/>
  <c r="AO87" i="3"/>
  <c r="AW110" i="3"/>
  <c r="AO123" i="3"/>
  <c r="AO137" i="3"/>
  <c r="AW53" i="3"/>
  <c r="AW138" i="3"/>
  <c r="AW42" i="3"/>
  <c r="AW79" i="3"/>
  <c r="AW115" i="3"/>
  <c r="AO134" i="3"/>
  <c r="AO19" i="3"/>
  <c r="AO75" i="3"/>
  <c r="AO98" i="3"/>
  <c r="AW135" i="3"/>
  <c r="AO43" i="3"/>
  <c r="AW44" i="3"/>
  <c r="AW112" i="3"/>
  <c r="AO139" i="3"/>
  <c r="AW66" i="3"/>
  <c r="AO8" i="3"/>
  <c r="AO5" i="3"/>
  <c r="AW15" i="3"/>
  <c r="AO32" i="3"/>
  <c r="AO51" i="3"/>
  <c r="AO136" i="3"/>
  <c r="AO67" i="3"/>
  <c r="AO77" i="3"/>
  <c r="AO102" i="3"/>
  <c r="AO113" i="3"/>
  <c r="AW137" i="3"/>
  <c r="AO42" i="3"/>
  <c r="AL157" i="2"/>
  <c r="AL156" i="2"/>
  <c r="AL154" i="2"/>
  <c r="AL158" i="2" s="1"/>
  <c r="AR147" i="3" l="1"/>
  <c r="AO101" i="3"/>
  <c r="AO148" i="3" s="1"/>
  <c r="AT147" i="3"/>
  <c r="AT151" i="3" s="1"/>
  <c r="AW127" i="3"/>
  <c r="AW128" i="3" s="1"/>
  <c r="AX128" i="3" s="1"/>
  <c r="AW63" i="3"/>
  <c r="AW69" i="3" s="1"/>
  <c r="AX69" i="3" s="1"/>
  <c r="AW33" i="3"/>
  <c r="AX33" i="3" s="1"/>
  <c r="AW76" i="3"/>
  <c r="AW80" i="3" s="1"/>
  <c r="AX80" i="3" s="1"/>
  <c r="AO114" i="3"/>
  <c r="AW45" i="3"/>
  <c r="AX45" i="3" s="1"/>
  <c r="AO88" i="3"/>
  <c r="AW114" i="3"/>
  <c r="AW116" i="3" s="1"/>
  <c r="AX116" i="3" s="1"/>
  <c r="AV148" i="3"/>
  <c r="AW148" i="3" s="1"/>
  <c r="AW88" i="3"/>
  <c r="AW92" i="3" s="1"/>
  <c r="AX92" i="3" s="1"/>
  <c r="AO63" i="3"/>
  <c r="AO145" i="3" s="1"/>
  <c r="AW21" i="3"/>
  <c r="AX21" i="3" s="1"/>
  <c r="AS147" i="3"/>
  <c r="AU150" i="3"/>
  <c r="AW150" i="3" s="1"/>
  <c r="AO127" i="3"/>
  <c r="AO150" i="3" s="1"/>
  <c r="AW101" i="3"/>
  <c r="AW104" i="3" s="1"/>
  <c r="AX104" i="3" s="1"/>
  <c r="AW9" i="3"/>
  <c r="AX9" i="3" s="1"/>
  <c r="AR145" i="3"/>
  <c r="AR151" i="3" s="1"/>
  <c r="AQ149" i="3"/>
  <c r="AW149" i="3" s="1"/>
  <c r="AW57" i="3"/>
  <c r="AX57" i="3" s="1"/>
  <c r="AO76" i="3"/>
  <c r="AW140" i="3"/>
  <c r="AX140" i="3" s="1"/>
  <c r="AO146" i="3"/>
  <c r="AO149" i="3"/>
  <c r="AV151" i="3"/>
  <c r="AW146" i="3"/>
  <c r="AI5" i="2"/>
  <c r="AI6" i="2"/>
  <c r="AI7" i="2"/>
  <c r="AI8" i="2"/>
  <c r="AI9" i="2"/>
  <c r="AQ151" i="3" l="1"/>
  <c r="AW147" i="3"/>
  <c r="AO147" i="3"/>
  <c r="AU151" i="3"/>
  <c r="AS151" i="3"/>
  <c r="AW145" i="3"/>
  <c r="AI78" i="2"/>
  <c r="AQ89" i="2"/>
  <c r="AR89" i="2"/>
  <c r="AS89" i="2"/>
  <c r="AT89" i="2"/>
  <c r="AU89" i="2"/>
  <c r="AV89" i="2"/>
  <c r="AQ90" i="2"/>
  <c r="AR90" i="2"/>
  <c r="AS90" i="2"/>
  <c r="AT90" i="2"/>
  <c r="AU90" i="2"/>
  <c r="AV90" i="2"/>
  <c r="AQ91" i="2"/>
  <c r="AR91" i="2"/>
  <c r="AS91" i="2"/>
  <c r="AT91" i="2"/>
  <c r="AU91" i="2"/>
  <c r="AV91" i="2"/>
  <c r="AQ77" i="2"/>
  <c r="AR77" i="2"/>
  <c r="AS77" i="2"/>
  <c r="AT77" i="2"/>
  <c r="AU77" i="2"/>
  <c r="AV77" i="2"/>
  <c r="AI88" i="2"/>
  <c r="AI89" i="2"/>
  <c r="AI90" i="2"/>
  <c r="AI91" i="2"/>
  <c r="AI92" i="2"/>
  <c r="AH88" i="2"/>
  <c r="AH89" i="2"/>
  <c r="AH90" i="2"/>
  <c r="AH91" i="2"/>
  <c r="AH92" i="2"/>
  <c r="AW151" i="3" l="1"/>
  <c r="AW77" i="2"/>
  <c r="AW91" i="2"/>
  <c r="AW90" i="2"/>
  <c r="AO89" i="2"/>
  <c r="AW89" i="2"/>
  <c r="AO91" i="2"/>
  <c r="AO90" i="2"/>
  <c r="AH76" i="2"/>
  <c r="AH77" i="2"/>
  <c r="AH78" i="2"/>
  <c r="AH79" i="2"/>
  <c r="AH80" i="2"/>
  <c r="AH136" i="2"/>
  <c r="AH137" i="2"/>
  <c r="AH138" i="2"/>
  <c r="AH139" i="2"/>
  <c r="AH140" i="2"/>
  <c r="AH135" i="2"/>
  <c r="AH124" i="2"/>
  <c r="AH125" i="2"/>
  <c r="AH126" i="2"/>
  <c r="AH127" i="2"/>
  <c r="AH128" i="2"/>
  <c r="AH123" i="2"/>
  <c r="AH112" i="2"/>
  <c r="AH113" i="2"/>
  <c r="AH114" i="2"/>
  <c r="AH115" i="2"/>
  <c r="AH116" i="2"/>
  <c r="AH111" i="2"/>
  <c r="AH87" i="2"/>
  <c r="AH75" i="2"/>
  <c r="AH53" i="2"/>
  <c r="AH54" i="2"/>
  <c r="AH55" i="2"/>
  <c r="AH56" i="2"/>
  <c r="AH57" i="2"/>
  <c r="AH52" i="2"/>
  <c r="AH29" i="2"/>
  <c r="AH30" i="2"/>
  <c r="AH31" i="2"/>
  <c r="AH32" i="2"/>
  <c r="AH33" i="2"/>
  <c r="AH28" i="2"/>
  <c r="AI140" i="2"/>
  <c r="AI139" i="2"/>
  <c r="AI138" i="2"/>
  <c r="AI137" i="2"/>
  <c r="AI136" i="2"/>
  <c r="AI135" i="2"/>
  <c r="AI128" i="2"/>
  <c r="AI127" i="2"/>
  <c r="AI126" i="2"/>
  <c r="AI125" i="2"/>
  <c r="AI124" i="2"/>
  <c r="AI123" i="2"/>
  <c r="AI116" i="2"/>
  <c r="AI115" i="2"/>
  <c r="AI114" i="2"/>
  <c r="AI113" i="2"/>
  <c r="AI112" i="2"/>
  <c r="AI111" i="2"/>
  <c r="AI104" i="2"/>
  <c r="AI103" i="2"/>
  <c r="AI102" i="2"/>
  <c r="AI101" i="2"/>
  <c r="AI100" i="2"/>
  <c r="AI99" i="2"/>
  <c r="AI87" i="2"/>
  <c r="AI80" i="2"/>
  <c r="AI79" i="2"/>
  <c r="AI77" i="2"/>
  <c r="AI76" i="2"/>
  <c r="AI75" i="2"/>
  <c r="AI69" i="2"/>
  <c r="AI68" i="2"/>
  <c r="AI67" i="2"/>
  <c r="AI66" i="2"/>
  <c r="AI65" i="2"/>
  <c r="AI64" i="2"/>
  <c r="AI57" i="2"/>
  <c r="AI56" i="2"/>
  <c r="AI55" i="2"/>
  <c r="AI54" i="2"/>
  <c r="AI53" i="2"/>
  <c r="AI52" i="2"/>
  <c r="AI45" i="2"/>
  <c r="AI44" i="2"/>
  <c r="AI43" i="2"/>
  <c r="AI42" i="2"/>
  <c r="AI41" i="2"/>
  <c r="AI40" i="2"/>
  <c r="AI33" i="2"/>
  <c r="AI32" i="2"/>
  <c r="AI31" i="2"/>
  <c r="AI30" i="2"/>
  <c r="AI29" i="2"/>
  <c r="AI28" i="2"/>
  <c r="AI21" i="2"/>
  <c r="AI20" i="2"/>
  <c r="AI19" i="2"/>
  <c r="AI18" i="2"/>
  <c r="AI17" i="2"/>
  <c r="AI16" i="2"/>
  <c r="AI4" i="2"/>
  <c r="AH5" i="2"/>
  <c r="AH6" i="2"/>
  <c r="AH7" i="2"/>
  <c r="AH8" i="2"/>
  <c r="AH9" i="2"/>
  <c r="AH4" i="2"/>
  <c r="AV139" i="2"/>
  <c r="AU139" i="2"/>
  <c r="AT139" i="2"/>
  <c r="AS139" i="2"/>
  <c r="AR139" i="2"/>
  <c r="AQ139" i="2"/>
  <c r="AV138" i="2"/>
  <c r="AU138" i="2"/>
  <c r="AT138" i="2"/>
  <c r="AS138" i="2"/>
  <c r="AR138" i="2"/>
  <c r="AQ138" i="2"/>
  <c r="AV137" i="2"/>
  <c r="AU137" i="2"/>
  <c r="AT137" i="2"/>
  <c r="AS137" i="2"/>
  <c r="AR137" i="2"/>
  <c r="AQ137" i="2"/>
  <c r="AV136" i="2"/>
  <c r="AU136" i="2"/>
  <c r="AT136" i="2"/>
  <c r="AS136" i="2"/>
  <c r="AR136" i="2"/>
  <c r="AQ136" i="2"/>
  <c r="AV135" i="2"/>
  <c r="AU135" i="2"/>
  <c r="AT135" i="2"/>
  <c r="AS135" i="2"/>
  <c r="AR135" i="2"/>
  <c r="AQ135" i="2"/>
  <c r="AV134" i="2"/>
  <c r="AU134" i="2"/>
  <c r="AT134" i="2"/>
  <c r="AS134" i="2"/>
  <c r="AR134" i="2"/>
  <c r="AQ134" i="2"/>
  <c r="AV127" i="2"/>
  <c r="AU127" i="2"/>
  <c r="AT127" i="2"/>
  <c r="AS127" i="2"/>
  <c r="AR127" i="2"/>
  <c r="AQ127" i="2"/>
  <c r="AV126" i="2"/>
  <c r="AU126" i="2"/>
  <c r="AT126" i="2"/>
  <c r="AS126" i="2"/>
  <c r="AR126" i="2"/>
  <c r="AQ126" i="2"/>
  <c r="AV125" i="2"/>
  <c r="AU125" i="2"/>
  <c r="AT125" i="2"/>
  <c r="AS125" i="2"/>
  <c r="AR125" i="2"/>
  <c r="AQ125" i="2"/>
  <c r="AV124" i="2"/>
  <c r="AU124" i="2"/>
  <c r="AT124" i="2"/>
  <c r="AS124" i="2"/>
  <c r="AR124" i="2"/>
  <c r="AQ124" i="2"/>
  <c r="AV123" i="2"/>
  <c r="AU123" i="2"/>
  <c r="AT123" i="2"/>
  <c r="AS123" i="2"/>
  <c r="AR123" i="2"/>
  <c r="AQ123" i="2"/>
  <c r="AV122" i="2"/>
  <c r="AU122" i="2"/>
  <c r="AT122" i="2"/>
  <c r="AS122" i="2"/>
  <c r="AR122" i="2"/>
  <c r="AQ122" i="2"/>
  <c r="AV115" i="2"/>
  <c r="AU115" i="2"/>
  <c r="AT115" i="2"/>
  <c r="AS115" i="2"/>
  <c r="AR115" i="2"/>
  <c r="AQ115" i="2"/>
  <c r="AV114" i="2"/>
  <c r="AU114" i="2"/>
  <c r="AT114" i="2"/>
  <c r="AS114" i="2"/>
  <c r="AR114" i="2"/>
  <c r="AQ114" i="2"/>
  <c r="AV113" i="2"/>
  <c r="AU113" i="2"/>
  <c r="AT113" i="2"/>
  <c r="AS113" i="2"/>
  <c r="AR113" i="2"/>
  <c r="AQ113" i="2"/>
  <c r="AV112" i="2"/>
  <c r="AU112" i="2"/>
  <c r="AT112" i="2"/>
  <c r="AS112" i="2"/>
  <c r="AR112" i="2"/>
  <c r="AQ112" i="2"/>
  <c r="AV111" i="2"/>
  <c r="AU111" i="2"/>
  <c r="AT111" i="2"/>
  <c r="AS111" i="2"/>
  <c r="AR111" i="2"/>
  <c r="AQ111" i="2"/>
  <c r="AV110" i="2"/>
  <c r="AU110" i="2"/>
  <c r="AT110" i="2"/>
  <c r="AS110" i="2"/>
  <c r="AR110" i="2"/>
  <c r="AQ110" i="2"/>
  <c r="AV103" i="2"/>
  <c r="AU103" i="2"/>
  <c r="AT103" i="2"/>
  <c r="AS103" i="2"/>
  <c r="AR103" i="2"/>
  <c r="AQ103" i="2"/>
  <c r="AV102" i="2"/>
  <c r="AU102" i="2"/>
  <c r="AT102" i="2"/>
  <c r="AS102" i="2"/>
  <c r="AR102" i="2"/>
  <c r="AQ102" i="2"/>
  <c r="AV101" i="2"/>
  <c r="AU101" i="2"/>
  <c r="AT101" i="2"/>
  <c r="AS101" i="2"/>
  <c r="AR101" i="2"/>
  <c r="AQ101" i="2"/>
  <c r="AV100" i="2"/>
  <c r="AU100" i="2"/>
  <c r="AT100" i="2"/>
  <c r="AS100" i="2"/>
  <c r="AR100" i="2"/>
  <c r="AQ100" i="2"/>
  <c r="AV99" i="2"/>
  <c r="AU99" i="2"/>
  <c r="AT99" i="2"/>
  <c r="AS99" i="2"/>
  <c r="AR99" i="2"/>
  <c r="AQ99" i="2"/>
  <c r="AV98" i="2"/>
  <c r="AU98" i="2"/>
  <c r="AT98" i="2"/>
  <c r="AS98" i="2"/>
  <c r="AR98" i="2"/>
  <c r="AQ98" i="2"/>
  <c r="AV88" i="2"/>
  <c r="AU88" i="2"/>
  <c r="AT88" i="2"/>
  <c r="AS88" i="2"/>
  <c r="AR88" i="2"/>
  <c r="AQ88" i="2"/>
  <c r="AV87" i="2"/>
  <c r="AU87" i="2"/>
  <c r="AT87" i="2"/>
  <c r="AS87" i="2"/>
  <c r="AR87" i="2"/>
  <c r="AQ87" i="2"/>
  <c r="AV86" i="2"/>
  <c r="AU86" i="2"/>
  <c r="AT86" i="2"/>
  <c r="AS86" i="2"/>
  <c r="AR86" i="2"/>
  <c r="AQ86" i="2"/>
  <c r="AV79" i="2"/>
  <c r="AU79" i="2"/>
  <c r="AT79" i="2"/>
  <c r="AS79" i="2"/>
  <c r="AR79" i="2"/>
  <c r="AQ79" i="2"/>
  <c r="AV78" i="2"/>
  <c r="AU78" i="2"/>
  <c r="AT78" i="2"/>
  <c r="AS78" i="2"/>
  <c r="AR78" i="2"/>
  <c r="AQ78" i="2"/>
  <c r="AV76" i="2"/>
  <c r="AU76" i="2"/>
  <c r="AT76" i="2"/>
  <c r="AS76" i="2"/>
  <c r="AR76" i="2"/>
  <c r="AQ76" i="2"/>
  <c r="AV75" i="2"/>
  <c r="AU75" i="2"/>
  <c r="AT75" i="2"/>
  <c r="AS75" i="2"/>
  <c r="AR75" i="2"/>
  <c r="AQ75" i="2"/>
  <c r="AV74" i="2"/>
  <c r="AU74" i="2"/>
  <c r="AT74" i="2"/>
  <c r="AS74" i="2"/>
  <c r="AR74" i="2"/>
  <c r="AQ74" i="2"/>
  <c r="AV68" i="2"/>
  <c r="AU68" i="2"/>
  <c r="AT68" i="2"/>
  <c r="AS68" i="2"/>
  <c r="AR68" i="2"/>
  <c r="AQ68" i="2"/>
  <c r="AV67" i="2"/>
  <c r="AU67" i="2"/>
  <c r="AT67" i="2"/>
  <c r="AS67" i="2"/>
  <c r="AR67" i="2"/>
  <c r="AQ67" i="2"/>
  <c r="AV66" i="2"/>
  <c r="AU66" i="2"/>
  <c r="AT66" i="2"/>
  <c r="AS66" i="2"/>
  <c r="AR66" i="2"/>
  <c r="AQ66" i="2"/>
  <c r="AV65" i="2"/>
  <c r="AU65" i="2"/>
  <c r="AT65" i="2"/>
  <c r="AS65" i="2"/>
  <c r="AR65" i="2"/>
  <c r="AQ65" i="2"/>
  <c r="AV64" i="2"/>
  <c r="AU64" i="2"/>
  <c r="AT64" i="2"/>
  <c r="AS64" i="2"/>
  <c r="AR64" i="2"/>
  <c r="AQ64" i="2"/>
  <c r="AV63" i="2"/>
  <c r="AU63" i="2"/>
  <c r="AT63" i="2"/>
  <c r="AS63" i="2"/>
  <c r="AR63" i="2"/>
  <c r="AQ63" i="2"/>
  <c r="AV56" i="2"/>
  <c r="AU56" i="2"/>
  <c r="AT56" i="2"/>
  <c r="AS56" i="2"/>
  <c r="AR56" i="2"/>
  <c r="AQ56" i="2"/>
  <c r="AV55" i="2"/>
  <c r="AU55" i="2"/>
  <c r="AT55" i="2"/>
  <c r="AS55" i="2"/>
  <c r="AR55" i="2"/>
  <c r="AQ55" i="2"/>
  <c r="AV54" i="2"/>
  <c r="AU54" i="2"/>
  <c r="AT54" i="2"/>
  <c r="AS54" i="2"/>
  <c r="AR54" i="2"/>
  <c r="AQ54" i="2"/>
  <c r="AV53" i="2"/>
  <c r="AU53" i="2"/>
  <c r="AT53" i="2"/>
  <c r="AS53" i="2"/>
  <c r="AR53" i="2"/>
  <c r="AQ53" i="2"/>
  <c r="AV52" i="2"/>
  <c r="AU52" i="2"/>
  <c r="AT52" i="2"/>
  <c r="AS52" i="2"/>
  <c r="AR52" i="2"/>
  <c r="AQ52" i="2"/>
  <c r="AV51" i="2"/>
  <c r="AU51" i="2"/>
  <c r="AT51" i="2"/>
  <c r="AS51" i="2"/>
  <c r="AR51" i="2"/>
  <c r="AQ51" i="2"/>
  <c r="AV44" i="2"/>
  <c r="AU44" i="2"/>
  <c r="AT44" i="2"/>
  <c r="AS44" i="2"/>
  <c r="AR44" i="2"/>
  <c r="AQ44" i="2"/>
  <c r="AV43" i="2"/>
  <c r="AU43" i="2"/>
  <c r="AT43" i="2"/>
  <c r="AS43" i="2"/>
  <c r="AR43" i="2"/>
  <c r="AQ43" i="2"/>
  <c r="AV42" i="2"/>
  <c r="AU42" i="2"/>
  <c r="AT42" i="2"/>
  <c r="AS42" i="2"/>
  <c r="AR42" i="2"/>
  <c r="AQ42" i="2"/>
  <c r="AV41" i="2"/>
  <c r="AU41" i="2"/>
  <c r="AT41" i="2"/>
  <c r="AS41" i="2"/>
  <c r="AR41" i="2"/>
  <c r="AQ41" i="2"/>
  <c r="AV40" i="2"/>
  <c r="AU40" i="2"/>
  <c r="AT40" i="2"/>
  <c r="AS40" i="2"/>
  <c r="AR40" i="2"/>
  <c r="AQ40" i="2"/>
  <c r="AV39" i="2"/>
  <c r="AU39" i="2"/>
  <c r="AT39" i="2"/>
  <c r="AS39" i="2"/>
  <c r="AR39" i="2"/>
  <c r="AQ39" i="2"/>
  <c r="AV32" i="2"/>
  <c r="AU32" i="2"/>
  <c r="AT32" i="2"/>
  <c r="AS32" i="2"/>
  <c r="AR32" i="2"/>
  <c r="AQ32" i="2"/>
  <c r="AV31" i="2"/>
  <c r="AU31" i="2"/>
  <c r="AT31" i="2"/>
  <c r="AS31" i="2"/>
  <c r="AR31" i="2"/>
  <c r="AQ31" i="2"/>
  <c r="AV30" i="2"/>
  <c r="AU30" i="2"/>
  <c r="AT30" i="2"/>
  <c r="AS30" i="2"/>
  <c r="AR30" i="2"/>
  <c r="AQ30" i="2"/>
  <c r="AV29" i="2"/>
  <c r="AU29" i="2"/>
  <c r="AT29" i="2"/>
  <c r="AS29" i="2"/>
  <c r="AR29" i="2"/>
  <c r="AQ29" i="2"/>
  <c r="AV28" i="2"/>
  <c r="AU28" i="2"/>
  <c r="AT28" i="2"/>
  <c r="AS28" i="2"/>
  <c r="AR28" i="2"/>
  <c r="AQ28" i="2"/>
  <c r="AV27" i="2"/>
  <c r="AU27" i="2"/>
  <c r="AT27" i="2"/>
  <c r="AS27" i="2"/>
  <c r="AR27" i="2"/>
  <c r="AQ27" i="2"/>
  <c r="AV20" i="2"/>
  <c r="AU20" i="2"/>
  <c r="AT20" i="2"/>
  <c r="AS20" i="2"/>
  <c r="AR20" i="2"/>
  <c r="AQ20" i="2"/>
  <c r="AV19" i="2"/>
  <c r="AU19" i="2"/>
  <c r="AT19" i="2"/>
  <c r="AS19" i="2"/>
  <c r="AR19" i="2"/>
  <c r="AQ19" i="2"/>
  <c r="AV18" i="2"/>
  <c r="AU18" i="2"/>
  <c r="AT18" i="2"/>
  <c r="AS18" i="2"/>
  <c r="AR18" i="2"/>
  <c r="AQ18" i="2"/>
  <c r="AV17" i="2"/>
  <c r="AU17" i="2"/>
  <c r="AT17" i="2"/>
  <c r="AS17" i="2"/>
  <c r="AR17" i="2"/>
  <c r="AQ17" i="2"/>
  <c r="AV16" i="2"/>
  <c r="AU16" i="2"/>
  <c r="AT16" i="2"/>
  <c r="AS16" i="2"/>
  <c r="AR16" i="2"/>
  <c r="AQ16" i="2"/>
  <c r="AV15" i="2"/>
  <c r="AU15" i="2"/>
  <c r="AT15" i="2"/>
  <c r="AS15" i="2"/>
  <c r="AR15" i="2"/>
  <c r="AQ15" i="2"/>
  <c r="AQ4" i="2"/>
  <c r="AR4" i="2"/>
  <c r="AS4" i="2"/>
  <c r="AT4" i="2"/>
  <c r="AU4" i="2"/>
  <c r="AV4" i="2"/>
  <c r="AQ5" i="2"/>
  <c r="AR5" i="2"/>
  <c r="AS5" i="2"/>
  <c r="AT5" i="2"/>
  <c r="AU5" i="2"/>
  <c r="AV5" i="2"/>
  <c r="AQ6" i="2"/>
  <c r="AR6" i="2"/>
  <c r="AS6" i="2"/>
  <c r="AT6" i="2"/>
  <c r="AU6" i="2"/>
  <c r="AV6" i="2"/>
  <c r="AQ7" i="2"/>
  <c r="AR7" i="2"/>
  <c r="AS7" i="2"/>
  <c r="AT7" i="2"/>
  <c r="AU7" i="2"/>
  <c r="AV7" i="2"/>
  <c r="AQ8" i="2"/>
  <c r="AR8" i="2"/>
  <c r="AS8" i="2"/>
  <c r="AT8" i="2"/>
  <c r="AU8" i="2"/>
  <c r="AV8" i="2"/>
  <c r="AQ3" i="2"/>
  <c r="AR3" i="2"/>
  <c r="AS3" i="2"/>
  <c r="AT3" i="2"/>
  <c r="AU3" i="2"/>
  <c r="AV3" i="2"/>
  <c r="AW87" i="2" l="1"/>
  <c r="AW76" i="2"/>
  <c r="AW100" i="2"/>
  <c r="AW74" i="2"/>
  <c r="AW98" i="2"/>
  <c r="AW16" i="2"/>
  <c r="AW78" i="2"/>
  <c r="AW88" i="2"/>
  <c r="AW101" i="2"/>
  <c r="AW8" i="2"/>
  <c r="AO39" i="2"/>
  <c r="AW75" i="2"/>
  <c r="AW86" i="2"/>
  <c r="AW99" i="2"/>
  <c r="AW139" i="2"/>
  <c r="AW138" i="2"/>
  <c r="AW135" i="2"/>
  <c r="AW134" i="2"/>
  <c r="AW136" i="2"/>
  <c r="AW126" i="2"/>
  <c r="AW124" i="2"/>
  <c r="AW123" i="2"/>
  <c r="AW115" i="2"/>
  <c r="AW110" i="2"/>
  <c r="AW114" i="2"/>
  <c r="AW113" i="2"/>
  <c r="AW112" i="2"/>
  <c r="AW111" i="2"/>
  <c r="AW64" i="2"/>
  <c r="AW68" i="2"/>
  <c r="AW67" i="2"/>
  <c r="AO68" i="2"/>
  <c r="AO64" i="2"/>
  <c r="AO65" i="2"/>
  <c r="AW65" i="2"/>
  <c r="AW55" i="2"/>
  <c r="AW54" i="2"/>
  <c r="AW56" i="2"/>
  <c r="AW53" i="2"/>
  <c r="AW51" i="2"/>
  <c r="AW52" i="2"/>
  <c r="AW43" i="2"/>
  <c r="AW42" i="2"/>
  <c r="AW40" i="2"/>
  <c r="AW44" i="2"/>
  <c r="AW41" i="2"/>
  <c r="AW39" i="2"/>
  <c r="AW27" i="2"/>
  <c r="AW28" i="2"/>
  <c r="AW31" i="2"/>
  <c r="AW30" i="2"/>
  <c r="AW32" i="2"/>
  <c r="AW29" i="2"/>
  <c r="AW17" i="2"/>
  <c r="AT145" i="2"/>
  <c r="AW15" i="2"/>
  <c r="AW20" i="2"/>
  <c r="AO19" i="2"/>
  <c r="AW19" i="2"/>
  <c r="AW18" i="2"/>
  <c r="AW7" i="2"/>
  <c r="AW6" i="2"/>
  <c r="AW5" i="2"/>
  <c r="AW4" i="2"/>
  <c r="AW3" i="2"/>
  <c r="AQ145" i="2"/>
  <c r="AW127" i="2"/>
  <c r="AO6" i="2"/>
  <c r="AO5" i="2"/>
  <c r="AO4" i="2"/>
  <c r="AO7" i="2"/>
  <c r="AO8" i="2"/>
  <c r="AW122" i="2"/>
  <c r="AW66" i="2"/>
  <c r="AO63" i="2"/>
  <c r="AW63" i="2"/>
  <c r="AW125" i="2"/>
  <c r="AW137" i="2"/>
  <c r="AW102" i="2"/>
  <c r="AW103" i="2"/>
  <c r="AW79" i="2"/>
  <c r="AO124" i="2"/>
  <c r="AU150" i="2"/>
  <c r="AN150" i="2"/>
  <c r="AT150" i="2"/>
  <c r="AS148" i="2"/>
  <c r="AU148" i="2"/>
  <c r="AU156" i="2" s="1"/>
  <c r="AT148" i="2"/>
  <c r="AN148" i="2"/>
  <c r="AN147" i="2"/>
  <c r="AN145" i="2"/>
  <c r="AN149" i="2"/>
  <c r="AO88" i="2"/>
  <c r="AN146" i="2"/>
  <c r="AO27" i="2"/>
  <c r="AS145" i="2"/>
  <c r="AU147" i="2"/>
  <c r="AV147" i="2"/>
  <c r="AQ149" i="2"/>
  <c r="AV148" i="2"/>
  <c r="AS149" i="2"/>
  <c r="AV150" i="2"/>
  <c r="AU149" i="2"/>
  <c r="AV149" i="2"/>
  <c r="AR150" i="2"/>
  <c r="AS150" i="2"/>
  <c r="AT147" i="2"/>
  <c r="AR149" i="2"/>
  <c r="AT149" i="2"/>
  <c r="AU145" i="2"/>
  <c r="AV145" i="2"/>
  <c r="AR145" i="2"/>
  <c r="AQ147" i="2"/>
  <c r="AR147" i="2"/>
  <c r="AS147" i="2"/>
  <c r="AQ150" i="2"/>
  <c r="AQ148" i="2"/>
  <c r="AR148" i="2"/>
  <c r="AU146" i="2"/>
  <c r="AU154" i="2" s="1"/>
  <c r="AR146" i="2"/>
  <c r="AS146" i="2"/>
  <c r="AT146" i="2"/>
  <c r="AV146" i="2"/>
  <c r="AQ146" i="2"/>
  <c r="AO51" i="2"/>
  <c r="AO134" i="2"/>
  <c r="AO138" i="2"/>
  <c r="AO136" i="2"/>
  <c r="AO122" i="2"/>
  <c r="AO126" i="2"/>
  <c r="AO114" i="2"/>
  <c r="AO112" i="2"/>
  <c r="AO110" i="2"/>
  <c r="AO53" i="2"/>
  <c r="AO66" i="2"/>
  <c r="AO67" i="2"/>
  <c r="AO55" i="2"/>
  <c r="AO43" i="2"/>
  <c r="AO29" i="2"/>
  <c r="AO31" i="2"/>
  <c r="AO17" i="2"/>
  <c r="AO15" i="2"/>
  <c r="AO102" i="2"/>
  <c r="AO78" i="2"/>
  <c r="AO74" i="2"/>
  <c r="AO86" i="2"/>
  <c r="AO100" i="2"/>
  <c r="AO98" i="2"/>
  <c r="AO76" i="2"/>
  <c r="AO79" i="2"/>
  <c r="AO3" i="2"/>
  <c r="AO135" i="2"/>
  <c r="AO137" i="2"/>
  <c r="AO139" i="2"/>
  <c r="AO123" i="2"/>
  <c r="AO125" i="2"/>
  <c r="AO127" i="2"/>
  <c r="AO111" i="2"/>
  <c r="AO113" i="2"/>
  <c r="AO115" i="2"/>
  <c r="AO99" i="2"/>
  <c r="AO101" i="2"/>
  <c r="AO103" i="2"/>
  <c r="AO87" i="2"/>
  <c r="AO75" i="2"/>
  <c r="AO77" i="2"/>
  <c r="AO52" i="2"/>
  <c r="AO54" i="2"/>
  <c r="AO56" i="2"/>
  <c r="AO41" i="2"/>
  <c r="AO44" i="2"/>
  <c r="AO40" i="2"/>
  <c r="AO42" i="2"/>
  <c r="AO28" i="2"/>
  <c r="AO30" i="2"/>
  <c r="AO32" i="2"/>
  <c r="AO16" i="2"/>
  <c r="AO18" i="2"/>
  <c r="AO20" i="2"/>
  <c r="AU155" i="2" l="1"/>
  <c r="AU157" i="2"/>
  <c r="AU158" i="2"/>
  <c r="AU153" i="2"/>
  <c r="AQ151" i="2"/>
  <c r="AR151" i="2"/>
  <c r="AS151" i="2"/>
  <c r="AV151" i="2"/>
  <c r="AT151" i="2"/>
  <c r="AU151" i="2"/>
  <c r="AW147" i="2"/>
  <c r="AW146" i="2"/>
  <c r="AW145" i="2"/>
  <c r="AW148" i="2"/>
  <c r="AW149" i="2"/>
  <c r="AW150" i="2"/>
  <c r="AO149" i="2"/>
  <c r="AO150" i="2"/>
  <c r="AO148" i="2"/>
  <c r="AO147" i="2"/>
  <c r="AO146" i="2"/>
  <c r="AO145" i="2"/>
  <c r="AW140" i="2"/>
  <c r="AX140" i="2" s="1"/>
  <c r="AW128" i="2"/>
  <c r="AX128" i="2" s="1"/>
  <c r="AW116" i="2"/>
  <c r="AX116" i="2" s="1"/>
  <c r="AW57" i="2"/>
  <c r="AX57" i="2" s="1"/>
  <c r="AW45" i="2"/>
  <c r="AX45" i="2" s="1"/>
  <c r="AW33" i="2"/>
  <c r="AX33" i="2" s="1"/>
  <c r="AW21" i="2"/>
  <c r="AX21" i="2" s="1"/>
  <c r="AW80" i="2"/>
  <c r="AX80" i="2" s="1"/>
  <c r="AW104" i="2"/>
  <c r="AX104" i="2" s="1"/>
  <c r="AW92" i="2"/>
  <c r="AX92" i="2" s="1"/>
  <c r="AW69" i="2"/>
  <c r="AX69" i="2" s="1"/>
  <c r="AW151" i="2" l="1"/>
  <c r="AW9" i="2"/>
  <c r="AX9" i="2" s="1"/>
</calcChain>
</file>

<file path=xl/sharedStrings.xml><?xml version="1.0" encoding="utf-8"?>
<sst xmlns="http://schemas.openxmlformats.org/spreadsheetml/2006/main" count="4095" uniqueCount="99">
  <si>
    <t>XANEIRO</t>
  </si>
  <si>
    <t>FEBREIRO</t>
  </si>
  <si>
    <t>MARZO</t>
  </si>
  <si>
    <t>ABRIL</t>
  </si>
  <si>
    <t>MAIO</t>
  </si>
  <si>
    <t>XUÑO</t>
  </si>
  <si>
    <t>OUTUBRO</t>
  </si>
  <si>
    <t>NOVEMBRO</t>
  </si>
  <si>
    <t>DECEMBRO</t>
  </si>
  <si>
    <t>L</t>
  </si>
  <si>
    <t>M</t>
  </si>
  <si>
    <t>Mé</t>
  </si>
  <si>
    <t>X</t>
  </si>
  <si>
    <t>V</t>
  </si>
  <si>
    <t>S</t>
  </si>
  <si>
    <t>D</t>
  </si>
  <si>
    <t>M3</t>
  </si>
  <si>
    <t>M4</t>
  </si>
  <si>
    <t>N3</t>
  </si>
  <si>
    <t>T3</t>
  </si>
  <si>
    <t>T4</t>
  </si>
  <si>
    <t>N4</t>
  </si>
  <si>
    <t>Br.</t>
  </si>
  <si>
    <t>H. xaneiro</t>
  </si>
  <si>
    <t>Baixo risco</t>
  </si>
  <si>
    <t>Brigada</t>
  </si>
  <si>
    <t>Días traball</t>
  </si>
  <si>
    <t>LUNS A VENRES</t>
  </si>
  <si>
    <t>8 a 16</t>
  </si>
  <si>
    <t>FINS DE SEMANA E FESTIVOS</t>
  </si>
  <si>
    <t>8 a 18</t>
  </si>
  <si>
    <t>14 a 24</t>
  </si>
  <si>
    <t>Alto risco</t>
  </si>
  <si>
    <t>XULLO</t>
  </si>
  <si>
    <t>AGOSTO</t>
  </si>
  <si>
    <t>SETEMBRO</t>
  </si>
  <si>
    <t>H. marzo</t>
  </si>
  <si>
    <t>H. febreiro</t>
  </si>
  <si>
    <t>H. abril</t>
  </si>
  <si>
    <t>H. maio</t>
  </si>
  <si>
    <t>H. xuño</t>
  </si>
  <si>
    <t>H. xullo</t>
  </si>
  <si>
    <t>H. agosto</t>
  </si>
  <si>
    <t>H. setembro</t>
  </si>
  <si>
    <t>H. outubro</t>
  </si>
  <si>
    <t>H. novembro</t>
  </si>
  <si>
    <t>H. decembro</t>
  </si>
  <si>
    <t>FS</t>
  </si>
  <si>
    <t>TOTAL</t>
  </si>
  <si>
    <t>Fest</t>
  </si>
  <si>
    <t>H. Totales</t>
  </si>
  <si>
    <t>Días libres</t>
  </si>
  <si>
    <t>2 L semanal</t>
  </si>
  <si>
    <t>8 festivos</t>
  </si>
  <si>
    <t>Comp dom</t>
  </si>
  <si>
    <t>Comp fest</t>
  </si>
  <si>
    <t>Promedio</t>
  </si>
  <si>
    <t>proposta</t>
  </si>
  <si>
    <t>14 a 22 ou 15 a 23</t>
  </si>
  <si>
    <t>21 a 7 ou 22 a 8</t>
  </si>
  <si>
    <t>14 a 24 ou 16 a 2</t>
  </si>
  <si>
    <t>T1</t>
  </si>
  <si>
    <t>9:30-19:45</t>
  </si>
  <si>
    <t>T20</t>
  </si>
  <si>
    <t>T19</t>
  </si>
  <si>
    <t>9:30-20</t>
  </si>
  <si>
    <t>9:30-20:15</t>
  </si>
  <si>
    <t>T18</t>
  </si>
  <si>
    <t>9:30-20:30</t>
  </si>
  <si>
    <t>T17</t>
  </si>
  <si>
    <t>9:30-20:45</t>
  </si>
  <si>
    <t>T16</t>
  </si>
  <si>
    <t>9:30-21:00</t>
  </si>
  <si>
    <t>T15</t>
  </si>
  <si>
    <t>9:45-21:15</t>
  </si>
  <si>
    <t>T14</t>
  </si>
  <si>
    <t>10-21:30</t>
  </si>
  <si>
    <t>T13</t>
  </si>
  <si>
    <t>10:15-21:45</t>
  </si>
  <si>
    <t>T12</t>
  </si>
  <si>
    <t>10:30-22</t>
  </si>
  <si>
    <t>T11</t>
  </si>
  <si>
    <t>10:30-21:45</t>
  </si>
  <si>
    <t>T10</t>
  </si>
  <si>
    <t>10:30-21:30</t>
  </si>
  <si>
    <t>T9</t>
  </si>
  <si>
    <t>10:30-21:15</t>
  </si>
  <si>
    <t>T8</t>
  </si>
  <si>
    <t>10:30-21:00</t>
  </si>
  <si>
    <t>T7</t>
  </si>
  <si>
    <t>10:30-20:45</t>
  </si>
  <si>
    <t>T6</t>
  </si>
  <si>
    <t>10:30-20:30</t>
  </si>
  <si>
    <t>T5</t>
  </si>
  <si>
    <t>10-19:30</t>
  </si>
  <si>
    <t>10-19:15</t>
  </si>
  <si>
    <t>10:00-17:00</t>
  </si>
  <si>
    <t>T2</t>
  </si>
  <si>
    <t>9:30-16:30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</si>
</sst>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General"/>
    <numFmt numFmtId="165" formatCode="[h]:mm:ss;@"/>
  </numFmts>
  <fonts count="2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9C0006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Arial1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Xunta Sans"/>
      <family val="3"/>
    </font>
    <font>
      <b/>
      <sz val="11"/>
      <color rgb="FF000000"/>
      <name val="Xunta Sans"/>
      <family val="3"/>
    </font>
    <font>
      <sz val="11"/>
      <color rgb="FF000000"/>
      <name val="Calibri"/>
      <family val="2"/>
      <charset val="1"/>
    </font>
    <font>
      <sz val="11"/>
      <color rgb="FF000000"/>
      <name val="Xunta Sans"/>
      <family val="3"/>
      <charset val="1"/>
    </font>
    <font>
      <b/>
      <sz val="11"/>
      <color rgb="FF000000"/>
      <name val="Xunta Sans"/>
      <family val="3"/>
      <charset val="1"/>
    </font>
  </fonts>
  <fills count="2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A060A0"/>
        <bgColor rgb="FFA060A0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C5E0B4"/>
        <bgColor rgb="FFCCFFCC"/>
      </patternFill>
    </fill>
    <fill>
      <patternFill patternType="solid">
        <fgColor rgb="FFF8CBAD"/>
        <bgColor rgb="FFFFE994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060A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CC"/>
      </patternFill>
    </fill>
  </fills>
  <borders count="5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3">
    <xf numFmtId="0" fontId="0" fillId="0" borderId="0"/>
    <xf numFmtId="0" fontId="14" fillId="9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Protection="0"/>
    <xf numFmtId="0" fontId="6" fillId="7" borderId="0" applyNumberFormat="0" applyBorder="0" applyProtection="0"/>
    <xf numFmtId="164" fontId="7" fillId="0" borderId="0" applyBorder="0" applyProtection="0"/>
    <xf numFmtId="0" fontId="8" fillId="0" borderId="0" applyNumberFormat="0" applyBorder="0" applyProtection="0"/>
    <xf numFmtId="0" fontId="9" fillId="8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5" fillId="9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18" fillId="0" borderId="0"/>
  </cellStyleXfs>
  <cellXfs count="223">
    <xf numFmtId="0" fontId="0" fillId="0" borderId="0" xfId="0"/>
    <xf numFmtId="0" fontId="16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11" borderId="3" xfId="0" applyFont="1" applyFill="1" applyBorder="1" applyAlignment="1">
      <alignment horizontal="center"/>
    </xf>
    <xf numFmtId="0" fontId="17" fillId="11" borderId="5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16" fillId="11" borderId="2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11" borderId="4" xfId="0" applyFont="1" applyFill="1" applyBorder="1" applyAlignment="1">
      <alignment horizontal="center"/>
    </xf>
    <xf numFmtId="0" fontId="16" fillId="11" borderId="6" xfId="0" applyFont="1" applyFill="1" applyBorder="1" applyAlignment="1">
      <alignment horizontal="center"/>
    </xf>
    <xf numFmtId="0" fontId="17" fillId="12" borderId="2" xfId="0" applyFont="1" applyFill="1" applyBorder="1" applyAlignment="1">
      <alignment horizontal="center"/>
    </xf>
    <xf numFmtId="0" fontId="16" fillId="19" borderId="0" xfId="0" applyFont="1" applyFill="1" applyBorder="1" applyAlignment="1">
      <alignment horizontal="center"/>
    </xf>
    <xf numFmtId="0" fontId="16" fillId="18" borderId="0" xfId="0" applyFont="1" applyFill="1" applyBorder="1" applyAlignment="1">
      <alignment horizontal="center"/>
    </xf>
    <xf numFmtId="0" fontId="16" fillId="20" borderId="0" xfId="0" applyFont="1" applyFill="1" applyBorder="1" applyAlignment="1">
      <alignment horizontal="center"/>
    </xf>
    <xf numFmtId="0" fontId="16" fillId="21" borderId="0" xfId="0" applyFont="1" applyFill="1" applyBorder="1" applyAlignment="1">
      <alignment horizontal="center"/>
    </xf>
    <xf numFmtId="0" fontId="16" fillId="10" borderId="8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11" borderId="8" xfId="0" applyFont="1" applyFill="1" applyBorder="1" applyAlignment="1">
      <alignment horizontal="center"/>
    </xf>
    <xf numFmtId="0" fontId="16" fillId="12" borderId="8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6" fillId="10" borderId="19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12" borderId="20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10" borderId="22" xfId="0" applyFont="1" applyFill="1" applyBorder="1" applyAlignment="1">
      <alignment horizontal="center"/>
    </xf>
    <xf numFmtId="0" fontId="16" fillId="11" borderId="22" xfId="0" applyFont="1" applyFill="1" applyBorder="1" applyAlignment="1">
      <alignment horizontal="center"/>
    </xf>
    <xf numFmtId="0" fontId="16" fillId="12" borderId="22" xfId="0" applyFont="1" applyFill="1" applyBorder="1" applyAlignment="1">
      <alignment horizontal="center"/>
    </xf>
    <xf numFmtId="0" fontId="16" fillId="12" borderId="2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12" borderId="15" xfId="0" applyFont="1" applyFill="1" applyBorder="1" applyAlignment="1">
      <alignment horizontal="center"/>
    </xf>
    <xf numFmtId="0" fontId="16" fillId="12" borderId="26" xfId="0" applyFont="1" applyFill="1" applyBorder="1" applyAlignment="1">
      <alignment horizontal="center"/>
    </xf>
    <xf numFmtId="0" fontId="16" fillId="12" borderId="27" xfId="0" applyFont="1" applyFill="1" applyBorder="1" applyAlignment="1">
      <alignment horizontal="center"/>
    </xf>
    <xf numFmtId="0" fontId="16" fillId="11" borderId="27" xfId="0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11" borderId="16" xfId="0" applyFont="1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10" borderId="27" xfId="0" applyFont="1" applyFill="1" applyBorder="1" applyAlignment="1">
      <alignment horizontal="center"/>
    </xf>
    <xf numFmtId="0" fontId="16" fillId="11" borderId="29" xfId="0" applyFont="1" applyFill="1" applyBorder="1" applyAlignment="1">
      <alignment horizontal="center"/>
    </xf>
    <xf numFmtId="0" fontId="16" fillId="11" borderId="28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6" fillId="12" borderId="16" xfId="0" applyFont="1" applyFill="1" applyBorder="1" applyAlignment="1">
      <alignment horizontal="center"/>
    </xf>
    <xf numFmtId="0" fontId="16" fillId="10" borderId="15" xfId="0" applyFont="1" applyFill="1" applyBorder="1" applyAlignment="1">
      <alignment horizontal="center"/>
    </xf>
    <xf numFmtId="0" fontId="16" fillId="10" borderId="26" xfId="0" applyFont="1" applyFill="1" applyBorder="1" applyAlignment="1">
      <alignment horizontal="center"/>
    </xf>
    <xf numFmtId="0" fontId="17" fillId="11" borderId="30" xfId="0" applyFont="1" applyFill="1" applyBorder="1" applyAlignment="1">
      <alignment horizontal="center"/>
    </xf>
    <xf numFmtId="0" fontId="17" fillId="11" borderId="31" xfId="0" applyFont="1" applyFill="1" applyBorder="1" applyAlignment="1">
      <alignment horizontal="center"/>
    </xf>
    <xf numFmtId="0" fontId="16" fillId="11" borderId="15" xfId="0" applyFont="1" applyFill="1" applyBorder="1" applyAlignment="1">
      <alignment horizontal="center"/>
    </xf>
    <xf numFmtId="0" fontId="16" fillId="11" borderId="26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/>
    <xf numFmtId="0" fontId="16" fillId="0" borderId="10" xfId="0" applyFont="1" applyBorder="1" applyAlignment="1">
      <alignment horizontal="center"/>
    </xf>
    <xf numFmtId="17" fontId="16" fillId="0" borderId="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1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14" borderId="8" xfId="0" applyFont="1" applyFill="1" applyBorder="1" applyAlignment="1">
      <alignment horizontal="center"/>
    </xf>
    <xf numFmtId="0" fontId="17" fillId="13" borderId="8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14" borderId="8" xfId="0" applyFont="1" applyFill="1" applyBorder="1" applyAlignment="1">
      <alignment horizontal="center"/>
    </xf>
    <xf numFmtId="0" fontId="16" fillId="13" borderId="8" xfId="0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14" borderId="22" xfId="0" applyFont="1" applyFill="1" applyBorder="1" applyAlignment="1">
      <alignment horizontal="center"/>
    </xf>
    <xf numFmtId="0" fontId="16" fillId="13" borderId="22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22" borderId="0" xfId="0" applyFont="1" applyFill="1" applyAlignment="1">
      <alignment horizontal="center"/>
    </xf>
    <xf numFmtId="0" fontId="16" fillId="22" borderId="0" xfId="0" applyFont="1" applyFill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11" borderId="19" xfId="0" applyFont="1" applyFill="1" applyBorder="1" applyAlignment="1">
      <alignment horizontal="center"/>
    </xf>
    <xf numFmtId="0" fontId="16" fillId="10" borderId="20" xfId="0" applyFont="1" applyFill="1" applyBorder="1" applyAlignment="1">
      <alignment horizontal="center"/>
    </xf>
    <xf numFmtId="0" fontId="16" fillId="11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10" borderId="23" xfId="0" applyFont="1" applyFill="1" applyBorder="1" applyAlignment="1">
      <alignment horizontal="center"/>
    </xf>
    <xf numFmtId="0" fontId="17" fillId="10" borderId="24" xfId="0" applyFont="1" applyFill="1" applyBorder="1" applyAlignment="1">
      <alignment horizontal="center"/>
    </xf>
    <xf numFmtId="0" fontId="17" fillId="10" borderId="3" xfId="0" applyFont="1" applyFill="1" applyBorder="1" applyAlignment="1">
      <alignment horizontal="center"/>
    </xf>
    <xf numFmtId="0" fontId="17" fillId="11" borderId="25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11" borderId="35" xfId="0" applyFont="1" applyFill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10" borderId="36" xfId="0" applyFont="1" applyFill="1" applyBorder="1" applyAlignment="1">
      <alignment horizontal="center"/>
    </xf>
    <xf numFmtId="0" fontId="17" fillId="11" borderId="36" xfId="0" applyFont="1" applyFill="1" applyBorder="1" applyAlignment="1">
      <alignment horizontal="center"/>
    </xf>
    <xf numFmtId="0" fontId="17" fillId="10" borderId="37" xfId="0" applyFont="1" applyFill="1" applyBorder="1" applyAlignment="1">
      <alignment horizontal="center"/>
    </xf>
    <xf numFmtId="0" fontId="16" fillId="10" borderId="21" xfId="0" applyFont="1" applyFill="1" applyBorder="1" applyAlignment="1">
      <alignment horizontal="center"/>
    </xf>
    <xf numFmtId="0" fontId="16" fillId="0" borderId="0" xfId="0" applyFont="1" applyBorder="1"/>
    <xf numFmtId="0" fontId="17" fillId="14" borderId="20" xfId="0" applyFont="1" applyFill="1" applyBorder="1" applyAlignment="1">
      <alignment horizontal="center"/>
    </xf>
    <xf numFmtId="0" fontId="16" fillId="14" borderId="20" xfId="0" applyFont="1" applyFill="1" applyBorder="1" applyAlignment="1">
      <alignment horizontal="center"/>
    </xf>
    <xf numFmtId="0" fontId="16" fillId="14" borderId="23" xfId="0" applyFont="1" applyFill="1" applyBorder="1" applyAlignment="1">
      <alignment horizontal="center"/>
    </xf>
    <xf numFmtId="0" fontId="17" fillId="14" borderId="19" xfId="0" applyFont="1" applyFill="1" applyBorder="1" applyAlignment="1">
      <alignment horizontal="center"/>
    </xf>
    <xf numFmtId="0" fontId="16" fillId="14" borderId="19" xfId="0" applyFont="1" applyFill="1" applyBorder="1" applyAlignment="1">
      <alignment horizontal="center"/>
    </xf>
    <xf numFmtId="0" fontId="16" fillId="14" borderId="21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10" borderId="39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11" borderId="40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10" borderId="7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6" fillId="2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24" borderId="19" xfId="0" applyFont="1" applyFill="1" applyBorder="1" applyAlignment="1">
      <alignment horizontal="center"/>
    </xf>
    <xf numFmtId="0" fontId="17" fillId="24" borderId="8" xfId="0" applyFont="1" applyFill="1" applyBorder="1" applyAlignment="1">
      <alignment horizontal="center"/>
    </xf>
    <xf numFmtId="0" fontId="17" fillId="24" borderId="20" xfId="0" applyFont="1" applyFill="1" applyBorder="1" applyAlignment="1">
      <alignment horizontal="center"/>
    </xf>
    <xf numFmtId="0" fontId="17" fillId="10" borderId="47" xfId="0" applyFont="1" applyFill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10" borderId="48" xfId="0" applyFont="1" applyFill="1" applyBorder="1" applyAlignment="1">
      <alignment horizontal="center"/>
    </xf>
    <xf numFmtId="0" fontId="17" fillId="11" borderId="48" xfId="0" applyFont="1" applyFill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12" borderId="8" xfId="0" applyFont="1" applyFill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6" fillId="12" borderId="19" xfId="0" applyFont="1" applyFill="1" applyBorder="1" applyAlignment="1">
      <alignment horizontal="center"/>
    </xf>
    <xf numFmtId="0" fontId="17" fillId="11" borderId="49" xfId="0" applyFont="1" applyFill="1" applyBorder="1" applyAlignment="1">
      <alignment horizontal="center"/>
    </xf>
    <xf numFmtId="0" fontId="16" fillId="11" borderId="20" xfId="0" applyFont="1" applyFill="1" applyBorder="1" applyAlignment="1">
      <alignment horizontal="center"/>
    </xf>
    <xf numFmtId="0" fontId="16" fillId="0" borderId="22" xfId="0" applyFont="1" applyBorder="1"/>
    <xf numFmtId="0" fontId="16" fillId="11" borderId="23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11" borderId="47" xfId="0" applyFont="1" applyFill="1" applyBorder="1" applyAlignment="1">
      <alignment horizontal="center"/>
    </xf>
    <xf numFmtId="0" fontId="17" fillId="17" borderId="47" xfId="0" applyFont="1" applyFill="1" applyBorder="1" applyAlignment="1">
      <alignment horizontal="center"/>
    </xf>
    <xf numFmtId="0" fontId="17" fillId="17" borderId="48" xfId="0" applyFont="1" applyFill="1" applyBorder="1" applyAlignment="1">
      <alignment horizontal="center"/>
    </xf>
    <xf numFmtId="0" fontId="17" fillId="17" borderId="49" xfId="0" applyFont="1" applyFill="1" applyBorder="1" applyAlignment="1">
      <alignment horizontal="center"/>
    </xf>
    <xf numFmtId="0" fontId="17" fillId="10" borderId="49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22"/>
    <xf numFmtId="0" fontId="19" fillId="0" borderId="0" xfId="22" applyFont="1" applyAlignment="1">
      <alignment horizontal="center"/>
    </xf>
    <xf numFmtId="0" fontId="19" fillId="0" borderId="0" xfId="22" applyFont="1" applyAlignment="1">
      <alignment horizontal="left"/>
    </xf>
    <xf numFmtId="0" fontId="19" fillId="13" borderId="23" xfId="22" applyFont="1" applyFill="1" applyBorder="1" applyAlignment="1">
      <alignment horizontal="center"/>
    </xf>
    <xf numFmtId="0" fontId="19" fillId="0" borderId="22" xfId="22" applyFont="1" applyBorder="1" applyAlignment="1">
      <alignment horizontal="center"/>
    </xf>
    <xf numFmtId="0" fontId="19" fillId="14" borderId="22" xfId="22" applyFont="1" applyFill="1" applyBorder="1" applyAlignment="1">
      <alignment horizontal="center"/>
    </xf>
    <xf numFmtId="0" fontId="19" fillId="13" borderId="22" xfId="22" applyFont="1" applyFill="1" applyBorder="1" applyAlignment="1">
      <alignment horizontal="center"/>
    </xf>
    <xf numFmtId="0" fontId="19" fillId="14" borderId="21" xfId="22" applyFont="1" applyFill="1" applyBorder="1" applyAlignment="1">
      <alignment horizontal="center"/>
    </xf>
    <xf numFmtId="0" fontId="20" fillId="13" borderId="20" xfId="22" applyFont="1" applyFill="1" applyBorder="1" applyAlignment="1">
      <alignment horizontal="center"/>
    </xf>
    <xf numFmtId="0" fontId="20" fillId="0" borderId="8" xfId="22" applyFont="1" applyBorder="1" applyAlignment="1">
      <alignment horizontal="center"/>
    </xf>
    <xf numFmtId="0" fontId="20" fillId="14" borderId="8" xfId="22" applyFont="1" applyFill="1" applyBorder="1" applyAlignment="1">
      <alignment horizontal="center"/>
    </xf>
    <xf numFmtId="0" fontId="20" fillId="13" borderId="8" xfId="22" applyFont="1" applyFill="1" applyBorder="1" applyAlignment="1">
      <alignment horizontal="center"/>
    </xf>
    <xf numFmtId="0" fontId="20" fillId="14" borderId="19" xfId="22" applyFont="1" applyFill="1" applyBorder="1" applyAlignment="1">
      <alignment horizontal="center"/>
    </xf>
    <xf numFmtId="0" fontId="20" fillId="13" borderId="49" xfId="22" applyFont="1" applyFill="1" applyBorder="1" applyAlignment="1">
      <alignment horizontal="center"/>
    </xf>
    <xf numFmtId="0" fontId="20" fillId="0" borderId="48" xfId="22" applyFont="1" applyBorder="1" applyAlignment="1">
      <alignment horizontal="center"/>
    </xf>
    <xf numFmtId="0" fontId="20" fillId="14" borderId="48" xfId="22" applyFont="1" applyFill="1" applyBorder="1" applyAlignment="1">
      <alignment horizontal="center"/>
    </xf>
    <xf numFmtId="0" fontId="20" fillId="13" borderId="48" xfId="22" applyFont="1" applyFill="1" applyBorder="1" applyAlignment="1">
      <alignment horizontal="center"/>
    </xf>
    <xf numFmtId="0" fontId="20" fillId="14" borderId="47" xfId="22" applyFont="1" applyFill="1" applyBorder="1" applyAlignment="1">
      <alignment horizontal="center"/>
    </xf>
    <xf numFmtId="0" fontId="20" fillId="0" borderId="0" xfId="22" applyFont="1" applyAlignment="1">
      <alignment horizontal="center"/>
    </xf>
    <xf numFmtId="0" fontId="19" fillId="14" borderId="23" xfId="22" applyFont="1" applyFill="1" applyBorder="1" applyAlignment="1">
      <alignment horizontal="center"/>
    </xf>
    <xf numFmtId="0" fontId="19" fillId="13" borderId="21" xfId="22" applyFont="1" applyFill="1" applyBorder="1" applyAlignment="1">
      <alignment horizontal="center"/>
    </xf>
    <xf numFmtId="0" fontId="20" fillId="14" borderId="20" xfId="22" applyFont="1" applyFill="1" applyBorder="1" applyAlignment="1">
      <alignment horizontal="center"/>
    </xf>
    <xf numFmtId="0" fontId="20" fillId="13" borderId="19" xfId="22" applyFont="1" applyFill="1" applyBorder="1" applyAlignment="1">
      <alignment horizontal="center"/>
    </xf>
    <xf numFmtId="0" fontId="20" fillId="14" borderId="49" xfId="22" applyFont="1" applyFill="1" applyBorder="1" applyAlignment="1">
      <alignment horizontal="center"/>
    </xf>
    <xf numFmtId="0" fontId="20" fillId="13" borderId="47" xfId="22" applyFont="1" applyFill="1" applyBorder="1" applyAlignment="1">
      <alignment horizontal="center"/>
    </xf>
    <xf numFmtId="20" fontId="19" fillId="0" borderId="8" xfId="22" applyNumberFormat="1" applyFont="1" applyBorder="1" applyAlignment="1">
      <alignment horizontal="center"/>
    </xf>
    <xf numFmtId="0" fontId="19" fillId="0" borderId="8" xfId="22" applyFont="1" applyBorder="1" applyAlignment="1">
      <alignment horizontal="center"/>
    </xf>
    <xf numFmtId="0" fontId="19" fillId="0" borderId="23" xfId="22" applyFont="1" applyBorder="1" applyAlignment="1">
      <alignment horizontal="center"/>
    </xf>
    <xf numFmtId="0" fontId="19" fillId="0" borderId="21" xfId="22" applyFont="1" applyBorder="1" applyAlignment="1">
      <alignment horizontal="center"/>
    </xf>
    <xf numFmtId="0" fontId="20" fillId="0" borderId="20" xfId="22" applyFont="1" applyBorder="1" applyAlignment="1">
      <alignment horizontal="center"/>
    </xf>
    <xf numFmtId="0" fontId="20" fillId="0" borderId="19" xfId="22" applyFont="1" applyBorder="1" applyAlignment="1">
      <alignment horizontal="center"/>
    </xf>
    <xf numFmtId="0" fontId="20" fillId="0" borderId="49" xfId="22" applyFont="1" applyBorder="1" applyAlignment="1">
      <alignment horizontal="center"/>
    </xf>
    <xf numFmtId="0" fontId="20" fillId="0" borderId="47" xfId="22" applyFont="1" applyBorder="1" applyAlignment="1">
      <alignment horizontal="center"/>
    </xf>
    <xf numFmtId="0" fontId="19" fillId="0" borderId="53" xfId="22" applyFont="1" applyBorder="1" applyAlignment="1">
      <alignment horizontal="center"/>
    </xf>
    <xf numFmtId="0" fontId="20" fillId="0" borderId="54" xfId="22" applyFont="1" applyBorder="1" applyAlignment="1">
      <alignment horizontal="center"/>
    </xf>
    <xf numFmtId="0" fontId="20" fillId="0" borderId="55" xfId="22" applyFont="1" applyBorder="1" applyAlignment="1">
      <alignment horizontal="center"/>
    </xf>
    <xf numFmtId="17" fontId="19" fillId="0" borderId="8" xfId="22" applyNumberFormat="1" applyFont="1" applyBorder="1" applyAlignment="1">
      <alignment horizontal="center"/>
    </xf>
    <xf numFmtId="0" fontId="19" fillId="0" borderId="0" xfId="22" applyFont="1" applyBorder="1" applyAlignment="1">
      <alignment horizontal="center"/>
    </xf>
    <xf numFmtId="0" fontId="20" fillId="0" borderId="0" xfId="22" applyFont="1" applyBorder="1" applyAlignment="1">
      <alignment horizontal="center"/>
    </xf>
    <xf numFmtId="0" fontId="19" fillId="13" borderId="53" xfId="22" applyFont="1" applyFill="1" applyBorder="1" applyAlignment="1">
      <alignment horizontal="center"/>
    </xf>
    <xf numFmtId="0" fontId="20" fillId="25" borderId="54" xfId="22" applyFont="1" applyFill="1" applyBorder="1" applyAlignment="1">
      <alignment horizontal="center"/>
    </xf>
    <xf numFmtId="0" fontId="20" fillId="25" borderId="20" xfId="22" applyFont="1" applyFill="1" applyBorder="1" applyAlignment="1">
      <alignment horizontal="center"/>
    </xf>
    <xf numFmtId="0" fontId="20" fillId="25" borderId="8" xfId="22" applyFont="1" applyFill="1" applyBorder="1" applyAlignment="1">
      <alignment horizontal="center"/>
    </xf>
    <xf numFmtId="0" fontId="20" fillId="25" borderId="19" xfId="22" applyFont="1" applyFill="1" applyBorder="1" applyAlignment="1">
      <alignment horizontal="center"/>
    </xf>
    <xf numFmtId="0" fontId="20" fillId="13" borderId="54" xfId="22" applyFont="1" applyFill="1" applyBorder="1" applyAlignment="1">
      <alignment horizontal="center"/>
    </xf>
    <xf numFmtId="0" fontId="20" fillId="13" borderId="55" xfId="22" applyFont="1" applyFill="1" applyBorder="1" applyAlignment="1">
      <alignment horizontal="center"/>
    </xf>
    <xf numFmtId="165" fontId="19" fillId="0" borderId="0" xfId="22" applyNumberFormat="1" applyFont="1" applyAlignment="1">
      <alignment horizontal="center"/>
    </xf>
    <xf numFmtId="165" fontId="19" fillId="0" borderId="8" xfId="22" applyNumberFormat="1" applyFont="1" applyBorder="1" applyAlignment="1">
      <alignment horizontal="center"/>
    </xf>
    <xf numFmtId="0" fontId="19" fillId="0" borderId="0" xfId="22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6" fillId="15" borderId="32" xfId="0" applyFont="1" applyFill="1" applyBorder="1" applyAlignment="1">
      <alignment horizontal="center"/>
    </xf>
    <xf numFmtId="0" fontId="16" fillId="15" borderId="33" xfId="0" applyFont="1" applyFill="1" applyBorder="1" applyAlignment="1">
      <alignment horizontal="center"/>
    </xf>
    <xf numFmtId="0" fontId="16" fillId="15" borderId="34" xfId="0" applyFont="1" applyFill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16" borderId="9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9" fillId="0" borderId="8" xfId="22" applyFont="1" applyBorder="1" applyAlignment="1">
      <alignment horizontal="center"/>
    </xf>
    <xf numFmtId="3" fontId="19" fillId="0" borderId="8" xfId="22" applyNumberFormat="1" applyFont="1" applyBorder="1" applyAlignment="1">
      <alignment horizontal="center"/>
    </xf>
    <xf numFmtId="0" fontId="20" fillId="0" borderId="0" xfId="22" applyFont="1" applyBorder="1" applyAlignment="1">
      <alignment horizontal="center"/>
    </xf>
  </cellXfs>
  <cellStyles count="23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cf1" xfId="7" xr:uid="{00000000-0005-0000-0000-000005000000}"/>
    <cellStyle name="cf2" xfId="8" xr:uid="{00000000-0005-0000-0000-000006000000}"/>
    <cellStyle name="ConditionalStyle_1" xfId="9" xr:uid="{00000000-0005-0000-0000-000007000000}"/>
    <cellStyle name="Error" xfId="10" xr:uid="{00000000-0005-0000-0000-000008000000}"/>
    <cellStyle name="Excel Built-in Normal" xfId="11" xr:uid="{00000000-0005-0000-0000-000009000000}"/>
    <cellStyle name="Footnote" xfId="12" xr:uid="{00000000-0005-0000-0000-00000A000000}"/>
    <cellStyle name="Good" xfId="13" xr:uid="{00000000-0005-0000-0000-00000B000000}"/>
    <cellStyle name="Heading (user)" xfId="14" xr:uid="{00000000-0005-0000-0000-00000C000000}"/>
    <cellStyle name="Heading 1" xfId="15" xr:uid="{00000000-0005-0000-0000-00000D000000}"/>
    <cellStyle name="Heading 2" xfId="16" xr:uid="{00000000-0005-0000-0000-00000E000000}"/>
    <cellStyle name="Hyperlink" xfId="17" xr:uid="{00000000-0005-0000-0000-00000F000000}"/>
    <cellStyle name="Neutro" xfId="1" builtinId="28" customBuiltin="1"/>
    <cellStyle name="Normal" xfId="0" builtinId="0" customBuiltin="1"/>
    <cellStyle name="Normal 2" xfId="22" xr:uid="{D57ECE56-CB61-4B6B-9266-55640C915E57}"/>
    <cellStyle name="Note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MK158"/>
  <sheetViews>
    <sheetView tabSelected="1" zoomScale="55" zoomScaleNormal="55" workbookViewId="0">
      <selection activeCell="A36" sqref="A36"/>
    </sheetView>
  </sheetViews>
  <sheetFormatPr defaultColWidth="11.42578125" defaultRowHeight="15"/>
  <cols>
    <col min="1" max="1" width="2.140625" style="66" customWidth="1"/>
    <col min="2" max="2" width="10" style="1" customWidth="1"/>
    <col min="3" max="32" width="4.5703125" style="128" customWidth="1"/>
    <col min="33" max="33" width="4.7109375" style="128" customWidth="1"/>
    <col min="34" max="34" width="10.7109375" style="1" bestFit="1" customWidth="1"/>
    <col min="35" max="35" width="5.28515625" style="1" customWidth="1"/>
    <col min="36" max="36" width="10.5703125" style="1" customWidth="1"/>
    <col min="37" max="37" width="19.28515625" style="1" bestFit="1" customWidth="1"/>
    <col min="38" max="38" width="9.7109375" style="1" customWidth="1"/>
    <col min="39" max="39" width="9.7109375" style="76" customWidth="1"/>
    <col min="40" max="40" width="5.5703125" style="76" customWidth="1"/>
    <col min="41" max="41" width="12.7109375" style="1" bestFit="1" customWidth="1"/>
    <col min="42" max="42" width="4.42578125" style="1" customWidth="1"/>
    <col min="43" max="48" width="4.28515625" style="1" customWidth="1"/>
    <col min="49" max="49" width="15.42578125" style="1" bestFit="1" customWidth="1"/>
    <col min="50" max="55" width="3.7109375" style="1" customWidth="1"/>
    <col min="56" max="56" width="3.7109375" style="76" customWidth="1"/>
    <col min="57" max="68" width="3.140625" style="1" customWidth="1"/>
    <col min="69" max="95" width="3.140625" style="150" customWidth="1"/>
    <col min="96" max="106" width="3.140625" style="1" customWidth="1"/>
    <col min="107" max="1025" width="11.42578125" style="1"/>
    <col min="1026" max="16384" width="11.42578125" style="66"/>
  </cols>
  <sheetData>
    <row r="1" spans="2:56" s="65" customFormat="1" ht="15.75" thickBot="1">
      <c r="C1" s="201" t="s">
        <v>0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3"/>
      <c r="AJ1" s="1"/>
      <c r="AK1" s="1"/>
      <c r="AL1" s="1"/>
      <c r="AM1" s="76"/>
      <c r="AN1" s="76"/>
      <c r="BD1" s="92"/>
    </row>
    <row r="2" spans="2:56" ht="15.75" thickBot="1">
      <c r="C2" s="101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102" t="s">
        <v>14</v>
      </c>
      <c r="I2" s="4" t="s">
        <v>15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4" t="s">
        <v>14</v>
      </c>
      <c r="P2" s="4" t="s">
        <v>15</v>
      </c>
      <c r="Q2" s="3" t="s">
        <v>9</v>
      </c>
      <c r="R2" s="3" t="s">
        <v>10</v>
      </c>
      <c r="S2" s="3" t="s">
        <v>11</v>
      </c>
      <c r="T2" s="3" t="s">
        <v>12</v>
      </c>
      <c r="U2" s="3" t="s">
        <v>13</v>
      </c>
      <c r="V2" s="4" t="s">
        <v>14</v>
      </c>
      <c r="W2" s="4" t="s">
        <v>15</v>
      </c>
      <c r="X2" s="3" t="s">
        <v>9</v>
      </c>
      <c r="Y2" s="3" t="s">
        <v>10</v>
      </c>
      <c r="Z2" s="3" t="s">
        <v>11</v>
      </c>
      <c r="AA2" s="3" t="s">
        <v>12</v>
      </c>
      <c r="AB2" s="3" t="s">
        <v>13</v>
      </c>
      <c r="AC2" s="4" t="s">
        <v>14</v>
      </c>
      <c r="AD2" s="4" t="s">
        <v>15</v>
      </c>
      <c r="AE2" s="3" t="s">
        <v>9</v>
      </c>
      <c r="AF2" s="3" t="s">
        <v>10</v>
      </c>
      <c r="AG2" s="39" t="s">
        <v>11</v>
      </c>
      <c r="AJ2" s="210" t="s">
        <v>24</v>
      </c>
      <c r="AK2" s="211"/>
      <c r="AL2" s="212"/>
      <c r="AM2" s="37"/>
      <c r="AN2" s="37"/>
      <c r="AO2" s="65" t="s">
        <v>26</v>
      </c>
      <c r="AP2" s="93" t="s">
        <v>22</v>
      </c>
      <c r="AQ2" s="65" t="s">
        <v>16</v>
      </c>
      <c r="AR2" s="65" t="s">
        <v>17</v>
      </c>
      <c r="AS2" s="65" t="s">
        <v>19</v>
      </c>
      <c r="AT2" s="65" t="s">
        <v>20</v>
      </c>
      <c r="AU2" s="65" t="s">
        <v>18</v>
      </c>
      <c r="AV2" s="65" t="s">
        <v>21</v>
      </c>
      <c r="AW2" s="65" t="s">
        <v>23</v>
      </c>
      <c r="AX2" s="65"/>
    </row>
    <row r="3" spans="2:56" ht="15.75" thickBot="1">
      <c r="B3" s="1" t="s">
        <v>25</v>
      </c>
      <c r="C3" s="27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28">
        <v>31</v>
      </c>
      <c r="AH3" s="1" t="s">
        <v>47</v>
      </c>
      <c r="AI3" s="1" t="s">
        <v>9</v>
      </c>
      <c r="AJ3" s="213" t="s">
        <v>27</v>
      </c>
      <c r="AK3" s="214"/>
      <c r="AL3" s="215"/>
      <c r="AM3" s="37"/>
      <c r="AN3" s="37"/>
      <c r="AO3" s="1">
        <f>SUM(AQ3:AV3)</f>
        <v>18</v>
      </c>
      <c r="AP3" s="94">
        <v>1</v>
      </c>
      <c r="AQ3" s="1">
        <f t="shared" ref="AQ3:AQ8" si="0">COUNTIF(C4:AG4,"M3")</f>
        <v>6</v>
      </c>
      <c r="AR3" s="1">
        <f t="shared" ref="AR3:AR8" si="1">COUNTIF(C4:AG4,"M4")</f>
        <v>3</v>
      </c>
      <c r="AS3" s="1">
        <f t="shared" ref="AS3:AS8" si="2">COUNTIF(C4:AG4,"T3")</f>
        <v>2</v>
      </c>
      <c r="AT3" s="1">
        <f t="shared" ref="AT3:AT8" si="3">COUNTIF(C4:AG4,"T4")</f>
        <v>2</v>
      </c>
      <c r="AU3" s="1">
        <f t="shared" ref="AU3:AU8" si="4">COUNTIF(C4:AG4,"N3")</f>
        <v>5</v>
      </c>
      <c r="AV3" s="1">
        <f t="shared" ref="AV3:AV8" si="5">COUNTIF(C4:AG4,"N4")</f>
        <v>0</v>
      </c>
      <c r="AW3" s="1">
        <f>AQ3*8+AR3*10+AS3*8+AT3*10+AU3*10+AV3*10</f>
        <v>164</v>
      </c>
    </row>
    <row r="4" spans="2:56">
      <c r="B4" s="1">
        <v>1</v>
      </c>
      <c r="C4" s="29" t="s">
        <v>17</v>
      </c>
      <c r="D4" s="23"/>
      <c r="E4" s="23"/>
      <c r="F4" s="23" t="s">
        <v>16</v>
      </c>
      <c r="G4" s="23" t="s">
        <v>16</v>
      </c>
      <c r="H4" s="22" t="s">
        <v>17</v>
      </c>
      <c r="I4" s="24" t="s">
        <v>17</v>
      </c>
      <c r="J4" s="95"/>
      <c r="K4" s="23" t="s">
        <v>18</v>
      </c>
      <c r="L4" s="23" t="s">
        <v>18</v>
      </c>
      <c r="M4" s="23" t="s">
        <v>18</v>
      </c>
      <c r="N4" s="23" t="s">
        <v>18</v>
      </c>
      <c r="O4" s="24"/>
      <c r="P4" s="24"/>
      <c r="Q4" s="23" t="s">
        <v>19</v>
      </c>
      <c r="R4" s="23"/>
      <c r="S4" s="23"/>
      <c r="T4" s="95"/>
      <c r="U4" s="23" t="s">
        <v>19</v>
      </c>
      <c r="V4" s="24" t="s">
        <v>20</v>
      </c>
      <c r="W4" s="24" t="s">
        <v>20</v>
      </c>
      <c r="X4" s="95"/>
      <c r="Y4" s="25" t="s">
        <v>16</v>
      </c>
      <c r="Z4" s="25" t="s">
        <v>16</v>
      </c>
      <c r="AA4" s="25" t="s">
        <v>16</v>
      </c>
      <c r="AB4" s="25" t="s">
        <v>16</v>
      </c>
      <c r="AC4" s="24"/>
      <c r="AD4" s="24"/>
      <c r="AE4" s="25" t="s">
        <v>18</v>
      </c>
      <c r="AF4" s="23"/>
      <c r="AG4" s="30"/>
      <c r="AH4" s="1">
        <f>COUNTIF(C4,"M3")+COUNTIF(C4,"M4")+COUNTIF(C4,"T3")+COUNTIF(C4,"T4")+COUNTIF(C4,"N3")+COUNTIF(C4,"N4")+COUNTIF(H4,"M3")+COUNTIF(H4,"M4")+COUNTIF(H4,"T3")+COUNTIF(H4,"T4")+COUNTIF(H4,"N3")+COUNTIF(H4,"N4")</f>
        <v>2</v>
      </c>
      <c r="AI4" s="1">
        <f t="shared" ref="AI4:AI9" si="6">COUNTIF(C4:AG4,"L")+COUNTBLANK(C4:AG4)</f>
        <v>13</v>
      </c>
      <c r="AJ4" s="67" t="s">
        <v>16</v>
      </c>
      <c r="AK4" s="68" t="s">
        <v>28</v>
      </c>
      <c r="AL4" s="69">
        <v>8</v>
      </c>
      <c r="AM4" s="37"/>
      <c r="AN4" s="37"/>
      <c r="AO4" s="1">
        <f t="shared" ref="AO4:AO8" si="7">SUM(AQ4:AV4)</f>
        <v>15</v>
      </c>
      <c r="AP4" s="94">
        <v>2</v>
      </c>
      <c r="AQ4" s="1">
        <f t="shared" si="0"/>
        <v>4</v>
      </c>
      <c r="AR4" s="1">
        <f t="shared" si="1"/>
        <v>0</v>
      </c>
      <c r="AS4" s="1">
        <f t="shared" si="2"/>
        <v>5</v>
      </c>
      <c r="AT4" s="1">
        <f t="shared" si="3"/>
        <v>3</v>
      </c>
      <c r="AU4" s="1">
        <f t="shared" si="4"/>
        <v>1</v>
      </c>
      <c r="AV4" s="1">
        <f t="shared" si="5"/>
        <v>2</v>
      </c>
      <c r="AW4" s="1">
        <f t="shared" ref="AW4:AW8" si="8">AQ4*8+AR4*10+AS4*8+AT4*10+AU4*10+AV4*10</f>
        <v>132</v>
      </c>
    </row>
    <row r="5" spans="2:56">
      <c r="B5" s="1">
        <v>2</v>
      </c>
      <c r="C5" s="29" t="s">
        <v>20</v>
      </c>
      <c r="D5" s="23"/>
      <c r="E5" s="23" t="s">
        <v>19</v>
      </c>
      <c r="F5" s="23"/>
      <c r="G5" s="23"/>
      <c r="H5" s="22" t="s">
        <v>20</v>
      </c>
      <c r="I5" s="24" t="s">
        <v>20</v>
      </c>
      <c r="J5" s="95"/>
      <c r="K5" s="23" t="s">
        <v>16</v>
      </c>
      <c r="L5" s="23" t="s">
        <v>16</v>
      </c>
      <c r="M5" s="23"/>
      <c r="N5" s="23" t="s">
        <v>16</v>
      </c>
      <c r="O5" s="24"/>
      <c r="P5" s="24"/>
      <c r="Q5" s="23" t="s">
        <v>18</v>
      </c>
      <c r="R5" s="95"/>
      <c r="S5" s="23"/>
      <c r="T5" s="23"/>
      <c r="U5" s="95"/>
      <c r="V5" s="24" t="s">
        <v>21</v>
      </c>
      <c r="W5" s="24" t="s">
        <v>21</v>
      </c>
      <c r="X5" s="25"/>
      <c r="Y5" s="25" t="s">
        <v>19</v>
      </c>
      <c r="Z5" s="25" t="s">
        <v>19</v>
      </c>
      <c r="AA5" s="25" t="s">
        <v>19</v>
      </c>
      <c r="AB5" s="25" t="s">
        <v>19</v>
      </c>
      <c r="AC5" s="24"/>
      <c r="AD5" s="24"/>
      <c r="AE5" s="25" t="s">
        <v>16</v>
      </c>
      <c r="AF5" s="23"/>
      <c r="AG5" s="30"/>
      <c r="AH5" s="1">
        <f t="shared" ref="AH5:AH9" si="9">COUNTIF(C5,"M3")+COUNTIF(C5,"M4")+COUNTIF(C5,"T3")+COUNTIF(C5,"T4")+COUNTIF(C5,"N3")+COUNTIF(C5,"N4")+COUNTIF(H5,"M3")+COUNTIF(H5,"M4")+COUNTIF(H5,"T3")+COUNTIF(H5,"T4")+COUNTIF(H5,"N3")+COUNTIF(H5,"N4")</f>
        <v>2</v>
      </c>
      <c r="AI5" s="1">
        <f t="shared" si="6"/>
        <v>16</v>
      </c>
      <c r="AJ5" s="67" t="s">
        <v>19</v>
      </c>
      <c r="AK5" s="70" t="s">
        <v>58</v>
      </c>
      <c r="AL5" s="69">
        <v>8</v>
      </c>
      <c r="AM5" s="37"/>
      <c r="AN5" s="37"/>
      <c r="AO5" s="1">
        <f t="shared" si="7"/>
        <v>18</v>
      </c>
      <c r="AP5" s="94">
        <v>3</v>
      </c>
      <c r="AQ5" s="1">
        <f t="shared" si="0"/>
        <v>3</v>
      </c>
      <c r="AR5" s="1">
        <f t="shared" si="1"/>
        <v>2</v>
      </c>
      <c r="AS5" s="1">
        <f t="shared" si="2"/>
        <v>6</v>
      </c>
      <c r="AT5" s="1">
        <f t="shared" si="3"/>
        <v>0</v>
      </c>
      <c r="AU5" s="1">
        <f t="shared" si="4"/>
        <v>4</v>
      </c>
      <c r="AV5" s="1">
        <f t="shared" si="5"/>
        <v>3</v>
      </c>
      <c r="AW5" s="1">
        <f t="shared" si="8"/>
        <v>162</v>
      </c>
    </row>
    <row r="6" spans="2:56" ht="15.75" thickBot="1">
      <c r="B6" s="1">
        <v>3</v>
      </c>
      <c r="C6" s="29" t="s">
        <v>21</v>
      </c>
      <c r="D6" s="95"/>
      <c r="E6" s="95"/>
      <c r="F6" s="23"/>
      <c r="G6" s="23"/>
      <c r="H6" s="22" t="s">
        <v>21</v>
      </c>
      <c r="I6" s="24" t="s">
        <v>21</v>
      </c>
      <c r="J6" s="23"/>
      <c r="K6" s="23" t="s">
        <v>19</v>
      </c>
      <c r="L6" s="23"/>
      <c r="M6" s="23" t="s">
        <v>19</v>
      </c>
      <c r="N6" s="23" t="s">
        <v>19</v>
      </c>
      <c r="O6" s="24"/>
      <c r="P6" s="24"/>
      <c r="Q6" s="23" t="s">
        <v>16</v>
      </c>
      <c r="R6" s="23" t="s">
        <v>16</v>
      </c>
      <c r="S6" s="23" t="s">
        <v>16</v>
      </c>
      <c r="T6" s="23"/>
      <c r="U6" s="23"/>
      <c r="V6" s="24" t="s">
        <v>17</v>
      </c>
      <c r="W6" s="24" t="s">
        <v>17</v>
      </c>
      <c r="X6" s="95"/>
      <c r="Y6" s="25" t="s">
        <v>18</v>
      </c>
      <c r="Z6" s="25" t="s">
        <v>18</v>
      </c>
      <c r="AA6" s="25" t="s">
        <v>18</v>
      </c>
      <c r="AB6" s="25" t="s">
        <v>18</v>
      </c>
      <c r="AC6" s="24"/>
      <c r="AD6" s="24"/>
      <c r="AE6" s="25" t="s">
        <v>19</v>
      </c>
      <c r="AF6" s="23" t="s">
        <v>19</v>
      </c>
      <c r="AG6" s="30" t="s">
        <v>19</v>
      </c>
      <c r="AH6" s="1">
        <f t="shared" si="9"/>
        <v>2</v>
      </c>
      <c r="AI6" s="1">
        <f t="shared" si="6"/>
        <v>13</v>
      </c>
      <c r="AJ6" s="72" t="s">
        <v>18</v>
      </c>
      <c r="AK6" s="49" t="s">
        <v>59</v>
      </c>
      <c r="AL6" s="73">
        <v>10</v>
      </c>
      <c r="AM6" s="37"/>
      <c r="AN6" s="37"/>
      <c r="AO6" s="1">
        <f t="shared" si="7"/>
        <v>17</v>
      </c>
      <c r="AP6" s="94">
        <v>4</v>
      </c>
      <c r="AQ6" s="1">
        <f t="shared" si="0"/>
        <v>7</v>
      </c>
      <c r="AR6" s="1">
        <f t="shared" si="1"/>
        <v>2</v>
      </c>
      <c r="AS6" s="1">
        <f t="shared" si="2"/>
        <v>3</v>
      </c>
      <c r="AT6" s="1">
        <f t="shared" si="3"/>
        <v>0</v>
      </c>
      <c r="AU6" s="1">
        <f t="shared" si="4"/>
        <v>3</v>
      </c>
      <c r="AV6" s="1">
        <f t="shared" si="5"/>
        <v>2</v>
      </c>
      <c r="AW6" s="1">
        <f t="shared" si="8"/>
        <v>150</v>
      </c>
    </row>
    <row r="7" spans="2:56" ht="15.75" thickBot="1">
      <c r="B7" s="1">
        <v>4</v>
      </c>
      <c r="C7" s="29"/>
      <c r="D7" s="23" t="s">
        <v>16</v>
      </c>
      <c r="E7" s="23" t="s">
        <v>16</v>
      </c>
      <c r="F7" s="23" t="s">
        <v>16</v>
      </c>
      <c r="G7" s="23" t="s">
        <v>16</v>
      </c>
      <c r="H7" s="22"/>
      <c r="I7" s="24"/>
      <c r="J7" s="23" t="s">
        <v>18</v>
      </c>
      <c r="K7" s="23"/>
      <c r="L7" s="23"/>
      <c r="M7" s="23"/>
      <c r="N7" s="23"/>
      <c r="O7" s="24" t="s">
        <v>21</v>
      </c>
      <c r="P7" s="24" t="s">
        <v>21</v>
      </c>
      <c r="Q7" s="23"/>
      <c r="R7" s="23" t="s">
        <v>19</v>
      </c>
      <c r="S7" s="23" t="s">
        <v>19</v>
      </c>
      <c r="T7" s="23" t="s">
        <v>19</v>
      </c>
      <c r="U7" s="23"/>
      <c r="V7" s="24"/>
      <c r="W7" s="24"/>
      <c r="X7" s="25" t="s">
        <v>16</v>
      </c>
      <c r="Y7" s="23"/>
      <c r="Z7" s="23"/>
      <c r="AA7" s="23" t="s">
        <v>16</v>
      </c>
      <c r="AB7" s="23" t="s">
        <v>16</v>
      </c>
      <c r="AC7" s="24" t="s">
        <v>17</v>
      </c>
      <c r="AD7" s="24" t="s">
        <v>17</v>
      </c>
      <c r="AE7" s="23"/>
      <c r="AF7" s="23" t="s">
        <v>18</v>
      </c>
      <c r="AG7" s="31" t="s">
        <v>18</v>
      </c>
      <c r="AH7" s="1">
        <f t="shared" si="9"/>
        <v>0</v>
      </c>
      <c r="AI7" s="1">
        <f t="shared" si="6"/>
        <v>14</v>
      </c>
      <c r="AJ7" s="66"/>
      <c r="AK7" s="66"/>
      <c r="AL7" s="66"/>
      <c r="AM7" s="77"/>
      <c r="AN7" s="77"/>
      <c r="AO7" s="1">
        <f t="shared" si="7"/>
        <v>18</v>
      </c>
      <c r="AP7" s="94">
        <v>5</v>
      </c>
      <c r="AQ7" s="1">
        <f t="shared" si="0"/>
        <v>5</v>
      </c>
      <c r="AR7" s="1">
        <f t="shared" si="1"/>
        <v>2</v>
      </c>
      <c r="AS7" s="1">
        <f t="shared" si="2"/>
        <v>5</v>
      </c>
      <c r="AT7" s="1">
        <f t="shared" si="3"/>
        <v>2</v>
      </c>
      <c r="AU7" s="1">
        <f t="shared" si="4"/>
        <v>4</v>
      </c>
      <c r="AV7" s="1">
        <f t="shared" si="5"/>
        <v>0</v>
      </c>
      <c r="AW7" s="1">
        <f t="shared" si="8"/>
        <v>160</v>
      </c>
    </row>
    <row r="8" spans="2:56" ht="15.75" thickBot="1">
      <c r="B8" s="1">
        <v>5</v>
      </c>
      <c r="C8" s="29"/>
      <c r="D8" s="23" t="s">
        <v>19</v>
      </c>
      <c r="E8" s="23"/>
      <c r="F8" s="23" t="s">
        <v>19</v>
      </c>
      <c r="G8" s="23" t="s">
        <v>19</v>
      </c>
      <c r="H8" s="22"/>
      <c r="I8" s="24"/>
      <c r="J8" s="23" t="s">
        <v>16</v>
      </c>
      <c r="K8" s="23"/>
      <c r="L8" s="23"/>
      <c r="M8" s="23" t="s">
        <v>16</v>
      </c>
      <c r="N8" s="23" t="s">
        <v>16</v>
      </c>
      <c r="O8" s="24" t="s">
        <v>17</v>
      </c>
      <c r="P8" s="24" t="s">
        <v>17</v>
      </c>
      <c r="Q8" s="23"/>
      <c r="R8" s="23" t="s">
        <v>18</v>
      </c>
      <c r="S8" s="23" t="s">
        <v>18</v>
      </c>
      <c r="T8" s="23" t="s">
        <v>18</v>
      </c>
      <c r="U8" s="23" t="s">
        <v>18</v>
      </c>
      <c r="V8" s="24"/>
      <c r="W8" s="24"/>
      <c r="X8" s="25" t="s">
        <v>19</v>
      </c>
      <c r="Y8" s="23"/>
      <c r="Z8" s="23" t="s">
        <v>19</v>
      </c>
      <c r="AA8" s="23"/>
      <c r="AB8" s="23"/>
      <c r="AC8" s="24" t="s">
        <v>20</v>
      </c>
      <c r="AD8" s="24" t="s">
        <v>20</v>
      </c>
      <c r="AE8" s="25"/>
      <c r="AF8" s="23" t="s">
        <v>16</v>
      </c>
      <c r="AG8" s="30" t="s">
        <v>16</v>
      </c>
      <c r="AH8" s="1">
        <f t="shared" si="9"/>
        <v>0</v>
      </c>
      <c r="AI8" s="1">
        <f t="shared" si="6"/>
        <v>13</v>
      </c>
      <c r="AJ8" s="213" t="s">
        <v>29</v>
      </c>
      <c r="AK8" s="214"/>
      <c r="AL8" s="215"/>
      <c r="AM8" s="37"/>
      <c r="AN8" s="37"/>
      <c r="AO8" s="1">
        <f t="shared" si="7"/>
        <v>17</v>
      </c>
      <c r="AP8" s="94">
        <v>6</v>
      </c>
      <c r="AQ8" s="1">
        <f t="shared" si="0"/>
        <v>4</v>
      </c>
      <c r="AR8" s="1">
        <f t="shared" si="1"/>
        <v>0</v>
      </c>
      <c r="AS8" s="1">
        <f t="shared" si="2"/>
        <v>4</v>
      </c>
      <c r="AT8" s="1">
        <f t="shared" si="3"/>
        <v>2</v>
      </c>
      <c r="AU8" s="1">
        <f t="shared" si="4"/>
        <v>5</v>
      </c>
      <c r="AV8" s="1">
        <f t="shared" si="5"/>
        <v>2</v>
      </c>
      <c r="AW8" s="1">
        <f t="shared" si="8"/>
        <v>154</v>
      </c>
    </row>
    <row r="9" spans="2:56" ht="15.75" thickBot="1">
      <c r="B9" s="1">
        <v>6</v>
      </c>
      <c r="C9" s="110"/>
      <c r="D9" s="32" t="s">
        <v>18</v>
      </c>
      <c r="E9" s="32" t="s">
        <v>18</v>
      </c>
      <c r="F9" s="32" t="s">
        <v>18</v>
      </c>
      <c r="G9" s="32" t="s">
        <v>18</v>
      </c>
      <c r="H9" s="33"/>
      <c r="I9" s="34"/>
      <c r="J9" s="32" t="s">
        <v>19</v>
      </c>
      <c r="K9" s="32"/>
      <c r="L9" s="32" t="s">
        <v>19</v>
      </c>
      <c r="M9" s="32"/>
      <c r="N9" s="32"/>
      <c r="O9" s="34" t="s">
        <v>20</v>
      </c>
      <c r="P9" s="34" t="s">
        <v>20</v>
      </c>
      <c r="Q9" s="32"/>
      <c r="R9" s="32" t="s">
        <v>16</v>
      </c>
      <c r="S9" s="35" t="s">
        <v>16</v>
      </c>
      <c r="T9" s="32" t="s">
        <v>16</v>
      </c>
      <c r="U9" s="32" t="s">
        <v>16</v>
      </c>
      <c r="V9" s="34"/>
      <c r="W9" s="34"/>
      <c r="X9" s="35" t="s">
        <v>18</v>
      </c>
      <c r="Y9" s="32"/>
      <c r="Z9" s="32"/>
      <c r="AA9" s="32"/>
      <c r="AB9" s="32"/>
      <c r="AC9" s="34" t="s">
        <v>21</v>
      </c>
      <c r="AD9" s="34" t="s">
        <v>21</v>
      </c>
      <c r="AE9" s="32"/>
      <c r="AF9" s="32" t="s">
        <v>19</v>
      </c>
      <c r="AG9" s="36" t="s">
        <v>19</v>
      </c>
      <c r="AH9" s="1">
        <f t="shared" si="9"/>
        <v>0</v>
      </c>
      <c r="AI9" s="1">
        <f t="shared" si="6"/>
        <v>14</v>
      </c>
      <c r="AJ9" s="67" t="s">
        <v>17</v>
      </c>
      <c r="AK9" s="70" t="s">
        <v>30</v>
      </c>
      <c r="AL9" s="69">
        <v>10</v>
      </c>
      <c r="AM9" s="37"/>
      <c r="AN9" s="37"/>
      <c r="AO9" s="71"/>
      <c r="AW9" s="1">
        <f>AVERAGE(AW3:AW8)</f>
        <v>153.66666666666666</v>
      </c>
      <c r="AX9" s="1">
        <f>AW9/31*7</f>
        <v>34.6989247311828</v>
      </c>
    </row>
    <row r="10" spans="2:56">
      <c r="B10" s="19"/>
      <c r="C10" s="18"/>
      <c r="D10" s="19"/>
      <c r="E10" s="19"/>
      <c r="F10" s="19"/>
      <c r="G10" s="19"/>
      <c r="H10" s="18"/>
      <c r="I10" s="20"/>
      <c r="J10" s="19"/>
      <c r="K10" s="21"/>
      <c r="L10" s="21"/>
      <c r="M10" s="21"/>
      <c r="N10" s="19"/>
      <c r="O10" s="20"/>
      <c r="P10" s="20"/>
      <c r="Q10" s="19"/>
      <c r="R10" s="19"/>
      <c r="S10" s="19"/>
      <c r="T10" s="19"/>
      <c r="U10" s="19"/>
      <c r="V10" s="20"/>
      <c r="W10" s="20"/>
      <c r="X10" s="19"/>
      <c r="Y10" s="19"/>
      <c r="Z10" s="19"/>
      <c r="AA10" s="19"/>
      <c r="AB10" s="19"/>
      <c r="AC10" s="20"/>
      <c r="AD10" s="20"/>
      <c r="AE10" s="19"/>
      <c r="AF10" s="19"/>
      <c r="AG10" s="19"/>
      <c r="AH10" s="19"/>
      <c r="AJ10" s="67" t="s">
        <v>20</v>
      </c>
      <c r="AK10" s="70" t="s">
        <v>60</v>
      </c>
      <c r="AL10" s="69">
        <v>10</v>
      </c>
      <c r="AM10" s="37"/>
      <c r="AN10" s="37"/>
      <c r="AO10" s="71"/>
    </row>
    <row r="11" spans="2:56" ht="15.75" thickBot="1">
      <c r="C11" s="128">
        <f>COUNTIF(C3:C9,"M3")+COUNTIF(C3:C9,"M4")+COUNTIF(C3:C9,"T3")+COUNTIF(C3:C9,"T4")+COUNTIF(C3:C9,"N3")+COUNTIF(C3:C9,"N4")</f>
        <v>3</v>
      </c>
      <c r="D11" s="128">
        <f t="shared" ref="D11:AG11" si="10">COUNTIF(D3:D9,"M3")+COUNTIF(D3:D9,"M4")+COUNTIF(D3:D9,"T3")+COUNTIF(D3:D9,"T4")+COUNTIF(D3:D9,"N3")+COUNTIF(D3:D9,"N4")</f>
        <v>3</v>
      </c>
      <c r="E11" s="128">
        <f t="shared" si="10"/>
        <v>3</v>
      </c>
      <c r="F11" s="128">
        <f t="shared" si="10"/>
        <v>4</v>
      </c>
      <c r="G11" s="128">
        <f t="shared" si="10"/>
        <v>4</v>
      </c>
      <c r="H11" s="128">
        <f t="shared" si="10"/>
        <v>3</v>
      </c>
      <c r="I11" s="128">
        <f t="shared" si="10"/>
        <v>3</v>
      </c>
      <c r="J11" s="128">
        <f t="shared" si="10"/>
        <v>3</v>
      </c>
      <c r="K11" s="128">
        <f t="shared" si="10"/>
        <v>3</v>
      </c>
      <c r="L11" s="128">
        <f t="shared" si="10"/>
        <v>3</v>
      </c>
      <c r="M11" s="128">
        <f t="shared" si="10"/>
        <v>3</v>
      </c>
      <c r="N11" s="128">
        <f t="shared" si="10"/>
        <v>4</v>
      </c>
      <c r="O11" s="128">
        <f t="shared" si="10"/>
        <v>3</v>
      </c>
      <c r="P11" s="128">
        <f t="shared" si="10"/>
        <v>3</v>
      </c>
      <c r="Q11" s="128">
        <f t="shared" si="10"/>
        <v>3</v>
      </c>
      <c r="R11" s="128">
        <f t="shared" si="10"/>
        <v>4</v>
      </c>
      <c r="S11" s="128">
        <f t="shared" si="10"/>
        <v>4</v>
      </c>
      <c r="T11" s="128">
        <f t="shared" si="10"/>
        <v>3</v>
      </c>
      <c r="U11" s="128">
        <f t="shared" si="10"/>
        <v>3</v>
      </c>
      <c r="V11" s="128">
        <f t="shared" si="10"/>
        <v>3</v>
      </c>
      <c r="W11" s="128">
        <f t="shared" si="10"/>
        <v>3</v>
      </c>
      <c r="X11" s="128">
        <f t="shared" si="10"/>
        <v>3</v>
      </c>
      <c r="Y11" s="128">
        <f t="shared" si="10"/>
        <v>3</v>
      </c>
      <c r="Z11" s="128">
        <f t="shared" si="10"/>
        <v>4</v>
      </c>
      <c r="AA11" s="128">
        <f t="shared" si="10"/>
        <v>4</v>
      </c>
      <c r="AB11" s="128">
        <f t="shared" si="10"/>
        <v>4</v>
      </c>
      <c r="AC11" s="128">
        <f t="shared" si="10"/>
        <v>3</v>
      </c>
      <c r="AD11" s="128">
        <f t="shared" si="10"/>
        <v>3</v>
      </c>
      <c r="AE11" s="128">
        <f t="shared" si="10"/>
        <v>3</v>
      </c>
      <c r="AF11" s="128">
        <f t="shared" si="10"/>
        <v>4</v>
      </c>
      <c r="AG11" s="128">
        <f t="shared" si="10"/>
        <v>4</v>
      </c>
      <c r="AJ11" s="72" t="s">
        <v>21</v>
      </c>
      <c r="AK11" s="49" t="s">
        <v>59</v>
      </c>
      <c r="AL11" s="73">
        <v>10</v>
      </c>
      <c r="AM11" s="37"/>
      <c r="AN11" s="37"/>
      <c r="AO11" s="71"/>
    </row>
    <row r="12" spans="2:56" ht="15.75" thickBot="1">
      <c r="AJ12" s="66"/>
      <c r="AK12" s="66"/>
      <c r="AL12" s="66"/>
      <c r="AM12" s="77"/>
      <c r="AN12" s="77"/>
      <c r="AO12" s="71"/>
    </row>
    <row r="13" spans="2:56" s="65" customFormat="1" ht="15.75" thickBot="1">
      <c r="C13" s="201" t="s">
        <v>1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3"/>
      <c r="AF13" s="74"/>
      <c r="AG13" s="74"/>
      <c r="AJ13" s="216" t="s">
        <v>32</v>
      </c>
      <c r="AK13" s="216"/>
      <c r="AL13" s="216"/>
      <c r="AM13" s="37"/>
      <c r="AN13" s="37"/>
      <c r="BD13" s="92"/>
    </row>
    <row r="14" spans="2:56">
      <c r="C14" s="38" t="s">
        <v>12</v>
      </c>
      <c r="D14" s="3" t="s">
        <v>13</v>
      </c>
      <c r="E14" s="4" t="s">
        <v>14</v>
      </c>
      <c r="F14" s="4" t="s">
        <v>15</v>
      </c>
      <c r="G14" s="3" t="s">
        <v>9</v>
      </c>
      <c r="H14" s="3" t="s">
        <v>10</v>
      </c>
      <c r="I14" s="3" t="s">
        <v>11</v>
      </c>
      <c r="J14" s="3" t="s">
        <v>12</v>
      </c>
      <c r="K14" s="3" t="s">
        <v>13</v>
      </c>
      <c r="L14" s="4" t="s">
        <v>14</v>
      </c>
      <c r="M14" s="4" t="s">
        <v>15</v>
      </c>
      <c r="N14" s="3" t="s">
        <v>9</v>
      </c>
      <c r="O14" s="3" t="s">
        <v>10</v>
      </c>
      <c r="P14" s="3" t="s">
        <v>11</v>
      </c>
      <c r="Q14" s="3" t="s">
        <v>12</v>
      </c>
      <c r="R14" s="3" t="s">
        <v>13</v>
      </c>
      <c r="S14" s="4" t="s">
        <v>14</v>
      </c>
      <c r="T14" s="4" t="s">
        <v>15</v>
      </c>
      <c r="U14" s="3" t="s">
        <v>9</v>
      </c>
      <c r="V14" s="3" t="s">
        <v>10</v>
      </c>
      <c r="W14" s="3" t="s">
        <v>11</v>
      </c>
      <c r="X14" s="3" t="s">
        <v>12</v>
      </c>
      <c r="Y14" s="3" t="s">
        <v>13</v>
      </c>
      <c r="Z14" s="4" t="s">
        <v>14</v>
      </c>
      <c r="AA14" s="4" t="s">
        <v>15</v>
      </c>
      <c r="AB14" s="3" t="s">
        <v>9</v>
      </c>
      <c r="AC14" s="3" t="s">
        <v>10</v>
      </c>
      <c r="AD14" s="3" t="s">
        <v>11</v>
      </c>
      <c r="AE14" s="39" t="s">
        <v>12</v>
      </c>
      <c r="AJ14" s="67" t="s">
        <v>17</v>
      </c>
      <c r="AK14" s="68" t="s">
        <v>30</v>
      </c>
      <c r="AL14" s="69">
        <v>10</v>
      </c>
      <c r="AM14" s="37"/>
      <c r="AN14" s="37"/>
      <c r="AO14" s="65" t="s">
        <v>26</v>
      </c>
      <c r="AP14" s="93" t="s">
        <v>22</v>
      </c>
      <c r="AQ14" s="65" t="s">
        <v>16</v>
      </c>
      <c r="AR14" s="65" t="s">
        <v>17</v>
      </c>
      <c r="AS14" s="65" t="s">
        <v>19</v>
      </c>
      <c r="AT14" s="65" t="s">
        <v>20</v>
      </c>
      <c r="AU14" s="65" t="s">
        <v>18</v>
      </c>
      <c r="AV14" s="65" t="s">
        <v>21</v>
      </c>
      <c r="AW14" s="65" t="s">
        <v>37</v>
      </c>
      <c r="AX14" s="65"/>
    </row>
    <row r="15" spans="2:56">
      <c r="B15" s="1" t="s">
        <v>25</v>
      </c>
      <c r="C15" s="40">
        <v>1</v>
      </c>
      <c r="D15" s="2">
        <v>2</v>
      </c>
      <c r="E15" s="2">
        <v>3</v>
      </c>
      <c r="F15" s="2">
        <v>4</v>
      </c>
      <c r="G15" s="2">
        <v>5</v>
      </c>
      <c r="H15" s="2">
        <v>6</v>
      </c>
      <c r="I15" s="2">
        <v>7</v>
      </c>
      <c r="J15" s="2">
        <v>8</v>
      </c>
      <c r="K15" s="2">
        <v>9</v>
      </c>
      <c r="L15" s="2">
        <v>10</v>
      </c>
      <c r="M15" s="2">
        <v>11</v>
      </c>
      <c r="N15" s="7">
        <v>12</v>
      </c>
      <c r="O15" s="2">
        <v>13</v>
      </c>
      <c r="P15" s="2">
        <v>14</v>
      </c>
      <c r="Q15" s="2">
        <v>15</v>
      </c>
      <c r="R15" s="2">
        <v>16</v>
      </c>
      <c r="S15" s="2">
        <v>17</v>
      </c>
      <c r="T15" s="2">
        <v>18</v>
      </c>
      <c r="U15" s="2">
        <v>19</v>
      </c>
      <c r="V15" s="2">
        <v>20</v>
      </c>
      <c r="W15" s="2">
        <v>21</v>
      </c>
      <c r="X15" s="2">
        <v>22</v>
      </c>
      <c r="Y15" s="2">
        <v>23</v>
      </c>
      <c r="Z15" s="2">
        <v>24</v>
      </c>
      <c r="AA15" s="2">
        <v>25</v>
      </c>
      <c r="AB15" s="2">
        <v>26</v>
      </c>
      <c r="AC15" s="2">
        <v>27</v>
      </c>
      <c r="AD15" s="2">
        <v>28</v>
      </c>
      <c r="AE15" s="26">
        <v>29</v>
      </c>
      <c r="AH15" s="1" t="s">
        <v>47</v>
      </c>
      <c r="AI15" s="1" t="s">
        <v>9</v>
      </c>
      <c r="AJ15" s="67" t="s">
        <v>20</v>
      </c>
      <c r="AK15" s="70" t="s">
        <v>31</v>
      </c>
      <c r="AL15" s="69">
        <v>10</v>
      </c>
      <c r="AM15" s="37"/>
      <c r="AN15" s="37"/>
      <c r="AO15" s="1">
        <f>SUM(AQ15:AV15)</f>
        <v>17</v>
      </c>
      <c r="AP15" s="94">
        <v>1</v>
      </c>
      <c r="AQ15" s="1">
        <f t="shared" ref="AQ15:AQ20" si="11">COUNTIF(C16:AG16,"M3")</f>
        <v>3</v>
      </c>
      <c r="AR15" s="1">
        <f t="shared" ref="AR15:AR20" si="12">COUNTIF(C16:AG16,"M4")</f>
        <v>2</v>
      </c>
      <c r="AS15" s="1">
        <f t="shared" ref="AS15:AS20" si="13">COUNTIF(C16:AG16,"T3")</f>
        <v>6</v>
      </c>
      <c r="AT15" s="1">
        <f t="shared" ref="AT15:AT20" si="14">COUNTIF(C16:AG16,"T4")</f>
        <v>0</v>
      </c>
      <c r="AU15" s="1">
        <f t="shared" ref="AU15:AU20" si="15">COUNTIF(C16:AG16,"N3")</f>
        <v>4</v>
      </c>
      <c r="AV15" s="1">
        <f t="shared" ref="AV15:AV20" si="16">COUNTIF(C16:AG16,"N4")</f>
        <v>2</v>
      </c>
      <c r="AW15" s="1">
        <f>AQ15*8+AR15*10+AS15*8+AT15*10+AU15*10+AV15*10</f>
        <v>152</v>
      </c>
    </row>
    <row r="16" spans="2:56" ht="15.75" thickBot="1">
      <c r="B16" s="1">
        <v>1</v>
      </c>
      <c r="C16" s="41"/>
      <c r="D16" s="9"/>
      <c r="E16" s="11" t="s">
        <v>21</v>
      </c>
      <c r="F16" s="11" t="s">
        <v>21</v>
      </c>
      <c r="G16" s="9"/>
      <c r="H16" s="9" t="s">
        <v>19</v>
      </c>
      <c r="I16" s="12" t="s">
        <v>19</v>
      </c>
      <c r="J16" s="12" t="s">
        <v>19</v>
      </c>
      <c r="K16" s="12" t="s">
        <v>19</v>
      </c>
      <c r="L16" s="11"/>
      <c r="M16" s="11"/>
      <c r="N16" s="13" t="s">
        <v>16</v>
      </c>
      <c r="O16" s="9"/>
      <c r="P16" s="9"/>
      <c r="Q16" s="9" t="s">
        <v>16</v>
      </c>
      <c r="R16" s="9" t="s">
        <v>16</v>
      </c>
      <c r="S16" s="11" t="s">
        <v>17</v>
      </c>
      <c r="T16" s="11" t="s">
        <v>17</v>
      </c>
      <c r="U16" s="9"/>
      <c r="V16" s="9" t="s">
        <v>18</v>
      </c>
      <c r="W16" s="9" t="s">
        <v>18</v>
      </c>
      <c r="X16" s="9" t="s">
        <v>18</v>
      </c>
      <c r="Y16" s="9" t="s">
        <v>18</v>
      </c>
      <c r="Z16" s="11"/>
      <c r="AA16" s="11"/>
      <c r="AB16" s="9" t="s">
        <v>19</v>
      </c>
      <c r="AC16" s="9"/>
      <c r="AD16" s="9"/>
      <c r="AE16" s="42" t="s">
        <v>19</v>
      </c>
      <c r="AH16" s="1">
        <v>0</v>
      </c>
      <c r="AI16" s="1">
        <f t="shared" ref="AI16:AI21" si="17">COUNTIF(C16:AG16,"L")+COUNTBLANK(C16:AG16)</f>
        <v>14</v>
      </c>
      <c r="AJ16" s="72" t="s">
        <v>21</v>
      </c>
      <c r="AK16" s="49" t="s">
        <v>59</v>
      </c>
      <c r="AL16" s="73">
        <v>10</v>
      </c>
      <c r="AM16" s="37"/>
      <c r="AN16" s="37"/>
      <c r="AO16" s="1">
        <f t="shared" ref="AO16:AO20" si="18">SUM(AQ16:AV16)</f>
        <v>18</v>
      </c>
      <c r="AP16" s="94">
        <v>2</v>
      </c>
      <c r="AQ16" s="1">
        <f t="shared" si="11"/>
        <v>6</v>
      </c>
      <c r="AR16" s="1">
        <f t="shared" si="12"/>
        <v>2</v>
      </c>
      <c r="AS16" s="1">
        <f t="shared" si="13"/>
        <v>3</v>
      </c>
      <c r="AT16" s="1">
        <f t="shared" si="14"/>
        <v>2</v>
      </c>
      <c r="AU16" s="1">
        <f t="shared" si="15"/>
        <v>5</v>
      </c>
      <c r="AV16" s="1">
        <f t="shared" si="16"/>
        <v>0</v>
      </c>
      <c r="AW16" s="1">
        <f t="shared" ref="AW16:AW20" si="19">AQ16*8+AR16*10+AS16*8+AT16*10+AU16*10+AV16*10</f>
        <v>162</v>
      </c>
    </row>
    <row r="17" spans="2:103">
      <c r="B17" s="1">
        <v>2</v>
      </c>
      <c r="C17" s="41" t="s">
        <v>16</v>
      </c>
      <c r="D17" s="9" t="s">
        <v>16</v>
      </c>
      <c r="E17" s="11" t="s">
        <v>17</v>
      </c>
      <c r="F17" s="11" t="s">
        <v>17</v>
      </c>
      <c r="G17" s="17"/>
      <c r="H17" s="9" t="s">
        <v>18</v>
      </c>
      <c r="I17" s="9" t="s">
        <v>18</v>
      </c>
      <c r="J17" s="9" t="s">
        <v>18</v>
      </c>
      <c r="K17" s="9" t="s">
        <v>18</v>
      </c>
      <c r="L17" s="11"/>
      <c r="M17" s="11"/>
      <c r="N17" s="13" t="s">
        <v>19</v>
      </c>
      <c r="O17" s="9" t="s">
        <v>19</v>
      </c>
      <c r="P17" s="9" t="s">
        <v>19</v>
      </c>
      <c r="Q17" s="9"/>
      <c r="R17" s="9"/>
      <c r="S17" s="11" t="s">
        <v>20</v>
      </c>
      <c r="T17" s="11" t="s">
        <v>20</v>
      </c>
      <c r="U17" s="9"/>
      <c r="V17" s="9" t="s">
        <v>16</v>
      </c>
      <c r="W17" s="9" t="s">
        <v>16</v>
      </c>
      <c r="X17" s="9" t="s">
        <v>16</v>
      </c>
      <c r="Y17" s="9" t="s">
        <v>16</v>
      </c>
      <c r="Z17" s="11"/>
      <c r="AA17" s="11"/>
      <c r="AB17" s="9" t="s">
        <v>18</v>
      </c>
      <c r="AC17" s="9"/>
      <c r="AD17" s="9"/>
      <c r="AE17" s="42"/>
      <c r="AH17" s="1">
        <v>0</v>
      </c>
      <c r="AI17" s="1">
        <f t="shared" si="17"/>
        <v>13</v>
      </c>
      <c r="AJ17" s="70"/>
      <c r="AK17" s="70"/>
      <c r="AL17" s="70"/>
      <c r="AM17" s="37"/>
      <c r="AN17" s="37"/>
      <c r="AO17" s="1">
        <f t="shared" si="18"/>
        <v>16</v>
      </c>
      <c r="AP17" s="94">
        <v>3</v>
      </c>
      <c r="AQ17" s="1">
        <f t="shared" si="11"/>
        <v>7</v>
      </c>
      <c r="AR17" s="1">
        <f t="shared" si="12"/>
        <v>0</v>
      </c>
      <c r="AS17" s="1">
        <f t="shared" si="13"/>
        <v>4</v>
      </c>
      <c r="AT17" s="1">
        <f t="shared" si="14"/>
        <v>2</v>
      </c>
      <c r="AU17" s="1">
        <f t="shared" si="15"/>
        <v>1</v>
      </c>
      <c r="AV17" s="1">
        <f t="shared" si="16"/>
        <v>2</v>
      </c>
      <c r="AW17" s="1">
        <f t="shared" si="19"/>
        <v>138</v>
      </c>
      <c r="BJ17" s="65"/>
      <c r="CR17" s="65"/>
      <c r="CY17" s="65"/>
    </row>
    <row r="18" spans="2:103">
      <c r="B18" s="1">
        <v>3</v>
      </c>
      <c r="C18" s="41"/>
      <c r="D18" s="9"/>
      <c r="E18" s="11" t="s">
        <v>20</v>
      </c>
      <c r="F18" s="11" t="s">
        <v>20</v>
      </c>
      <c r="G18" s="12"/>
      <c r="H18" s="12" t="s">
        <v>16</v>
      </c>
      <c r="I18" s="12" t="s">
        <v>16</v>
      </c>
      <c r="J18" s="12" t="s">
        <v>16</v>
      </c>
      <c r="K18" s="12" t="s">
        <v>16</v>
      </c>
      <c r="L18" s="11"/>
      <c r="M18" s="11"/>
      <c r="N18" s="13" t="s">
        <v>18</v>
      </c>
      <c r="O18" s="9"/>
      <c r="P18" s="9"/>
      <c r="Q18" s="9"/>
      <c r="R18" s="9"/>
      <c r="S18" s="11" t="s">
        <v>21</v>
      </c>
      <c r="T18" s="11" t="s">
        <v>21</v>
      </c>
      <c r="U18" s="9"/>
      <c r="V18" s="9" t="s">
        <v>19</v>
      </c>
      <c r="W18" s="9" t="s">
        <v>19</v>
      </c>
      <c r="X18" s="9" t="s">
        <v>19</v>
      </c>
      <c r="Y18" s="9" t="s">
        <v>19</v>
      </c>
      <c r="Z18" s="11"/>
      <c r="AA18" s="11"/>
      <c r="AB18" s="9" t="s">
        <v>16</v>
      </c>
      <c r="AC18" s="9" t="s">
        <v>16</v>
      </c>
      <c r="AD18" s="9" t="s">
        <v>16</v>
      </c>
      <c r="AE18" s="42"/>
      <c r="AH18" s="1">
        <v>0</v>
      </c>
      <c r="AI18" s="1">
        <f t="shared" si="17"/>
        <v>15</v>
      </c>
      <c r="AJ18" s="66"/>
      <c r="AK18" s="66"/>
      <c r="AL18" s="66"/>
      <c r="AM18" s="77"/>
      <c r="AN18" s="77"/>
      <c r="AO18" s="1">
        <f t="shared" si="18"/>
        <v>17</v>
      </c>
      <c r="AP18" s="94">
        <v>4</v>
      </c>
      <c r="AQ18" s="1">
        <f t="shared" si="11"/>
        <v>4</v>
      </c>
      <c r="AR18" s="1">
        <f t="shared" si="12"/>
        <v>0</v>
      </c>
      <c r="AS18" s="1">
        <f t="shared" si="13"/>
        <v>6</v>
      </c>
      <c r="AT18" s="1">
        <f t="shared" si="14"/>
        <v>2</v>
      </c>
      <c r="AU18" s="1">
        <f t="shared" si="15"/>
        <v>3</v>
      </c>
      <c r="AV18" s="1">
        <f t="shared" si="16"/>
        <v>2</v>
      </c>
      <c r="AW18" s="1">
        <f t="shared" si="19"/>
        <v>150</v>
      </c>
    </row>
    <row r="19" spans="2:103">
      <c r="B19" s="1">
        <v>4</v>
      </c>
      <c r="C19" s="43" t="s">
        <v>18</v>
      </c>
      <c r="D19" s="12" t="s">
        <v>18</v>
      </c>
      <c r="E19" s="11"/>
      <c r="F19" s="11"/>
      <c r="G19" s="12" t="s">
        <v>19</v>
      </c>
      <c r="H19" s="9"/>
      <c r="I19" s="9"/>
      <c r="J19" s="9" t="s">
        <v>19</v>
      </c>
      <c r="K19" s="9" t="s">
        <v>19</v>
      </c>
      <c r="L19" s="11" t="s">
        <v>20</v>
      </c>
      <c r="M19" s="11" t="s">
        <v>20</v>
      </c>
      <c r="N19" s="13"/>
      <c r="O19" s="9" t="s">
        <v>16</v>
      </c>
      <c r="P19" s="9" t="s">
        <v>16</v>
      </c>
      <c r="Q19" s="9" t="s">
        <v>16</v>
      </c>
      <c r="R19" s="9" t="s">
        <v>16</v>
      </c>
      <c r="S19" s="11"/>
      <c r="T19" s="11"/>
      <c r="U19" s="9" t="s">
        <v>18</v>
      </c>
      <c r="V19" s="9"/>
      <c r="W19" s="9"/>
      <c r="X19" s="9"/>
      <c r="Y19" s="9"/>
      <c r="Z19" s="11" t="s">
        <v>21</v>
      </c>
      <c r="AA19" s="11" t="s">
        <v>21</v>
      </c>
      <c r="AB19" s="9"/>
      <c r="AC19" s="9" t="s">
        <v>19</v>
      </c>
      <c r="AD19" s="9" t="s">
        <v>19</v>
      </c>
      <c r="AE19" s="42" t="s">
        <v>19</v>
      </c>
      <c r="AH19" s="1">
        <v>0</v>
      </c>
      <c r="AI19" s="1">
        <f t="shared" si="17"/>
        <v>14</v>
      </c>
      <c r="AJ19" s="66"/>
      <c r="AK19" s="66"/>
      <c r="AL19" s="66"/>
      <c r="AM19" s="77"/>
      <c r="AN19" s="77"/>
      <c r="AO19" s="1">
        <f t="shared" si="18"/>
        <v>17</v>
      </c>
      <c r="AP19" s="94">
        <v>5</v>
      </c>
      <c r="AQ19" s="1">
        <f t="shared" si="11"/>
        <v>5</v>
      </c>
      <c r="AR19" s="1">
        <f t="shared" si="12"/>
        <v>2</v>
      </c>
      <c r="AS19" s="1">
        <f t="shared" si="13"/>
        <v>4</v>
      </c>
      <c r="AT19" s="1">
        <f t="shared" si="14"/>
        <v>0</v>
      </c>
      <c r="AU19" s="1">
        <f t="shared" si="15"/>
        <v>4</v>
      </c>
      <c r="AV19" s="1">
        <f t="shared" si="16"/>
        <v>2</v>
      </c>
      <c r="AW19" s="1">
        <f t="shared" si="19"/>
        <v>152</v>
      </c>
    </row>
    <row r="20" spans="2:103">
      <c r="B20" s="1">
        <v>5</v>
      </c>
      <c r="C20" s="41" t="s">
        <v>16</v>
      </c>
      <c r="D20" s="9" t="s">
        <v>16</v>
      </c>
      <c r="E20" s="11"/>
      <c r="F20" s="11"/>
      <c r="G20" s="9" t="s">
        <v>18</v>
      </c>
      <c r="H20" s="9"/>
      <c r="I20" s="9"/>
      <c r="J20" s="9"/>
      <c r="K20" s="9"/>
      <c r="L20" s="11" t="s">
        <v>21</v>
      </c>
      <c r="M20" s="11" t="s">
        <v>21</v>
      </c>
      <c r="N20" s="13"/>
      <c r="O20" s="9" t="s">
        <v>19</v>
      </c>
      <c r="P20" s="9" t="s">
        <v>19</v>
      </c>
      <c r="Q20" s="9" t="s">
        <v>19</v>
      </c>
      <c r="R20" s="9" t="s">
        <v>19</v>
      </c>
      <c r="S20" s="11"/>
      <c r="T20" s="11"/>
      <c r="U20" s="9" t="s">
        <v>16</v>
      </c>
      <c r="V20" s="9"/>
      <c r="W20" s="9"/>
      <c r="X20" s="9" t="s">
        <v>16</v>
      </c>
      <c r="Y20" s="9" t="s">
        <v>16</v>
      </c>
      <c r="Z20" s="11" t="s">
        <v>17</v>
      </c>
      <c r="AA20" s="11" t="s">
        <v>17</v>
      </c>
      <c r="AB20" s="9"/>
      <c r="AC20" s="9" t="s">
        <v>18</v>
      </c>
      <c r="AD20" s="9" t="s">
        <v>18</v>
      </c>
      <c r="AE20" s="42" t="s">
        <v>18</v>
      </c>
      <c r="AH20" s="1">
        <v>0</v>
      </c>
      <c r="AI20" s="1">
        <f t="shared" si="17"/>
        <v>14</v>
      </c>
      <c r="AJ20" s="66"/>
      <c r="AK20" s="66"/>
      <c r="AL20" s="66"/>
      <c r="AM20" s="77"/>
      <c r="AN20" s="77"/>
      <c r="AO20" s="1">
        <f t="shared" si="18"/>
        <v>19</v>
      </c>
      <c r="AP20" s="94">
        <v>6</v>
      </c>
      <c r="AQ20" s="1">
        <f t="shared" si="11"/>
        <v>6</v>
      </c>
      <c r="AR20" s="1">
        <f t="shared" si="12"/>
        <v>2</v>
      </c>
      <c r="AS20" s="1">
        <f t="shared" si="13"/>
        <v>5</v>
      </c>
      <c r="AT20" s="1">
        <f t="shared" si="14"/>
        <v>2</v>
      </c>
      <c r="AU20" s="1">
        <f t="shared" si="15"/>
        <v>4</v>
      </c>
      <c r="AV20" s="1">
        <f t="shared" si="16"/>
        <v>0</v>
      </c>
      <c r="AW20" s="1">
        <f t="shared" si="19"/>
        <v>168</v>
      </c>
    </row>
    <row r="21" spans="2:103" ht="15.75" thickBot="1">
      <c r="B21" s="1">
        <v>6</v>
      </c>
      <c r="C21" s="44" t="s">
        <v>19</v>
      </c>
      <c r="D21" s="45" t="s">
        <v>19</v>
      </c>
      <c r="E21" s="46"/>
      <c r="F21" s="46"/>
      <c r="G21" s="45" t="s">
        <v>16</v>
      </c>
      <c r="H21" s="47" t="s">
        <v>16</v>
      </c>
      <c r="I21" s="47" t="s">
        <v>16</v>
      </c>
      <c r="J21" s="47"/>
      <c r="K21" s="47"/>
      <c r="L21" s="46" t="s">
        <v>17</v>
      </c>
      <c r="M21" s="46" t="s">
        <v>17</v>
      </c>
      <c r="N21" s="48"/>
      <c r="O21" s="47" t="s">
        <v>18</v>
      </c>
      <c r="P21" s="47" t="s">
        <v>18</v>
      </c>
      <c r="Q21" s="47" t="s">
        <v>18</v>
      </c>
      <c r="R21" s="47" t="s">
        <v>18</v>
      </c>
      <c r="S21" s="46"/>
      <c r="T21" s="46"/>
      <c r="U21" s="47" t="s">
        <v>19</v>
      </c>
      <c r="V21" s="47" t="s">
        <v>19</v>
      </c>
      <c r="W21" s="47" t="s">
        <v>19</v>
      </c>
      <c r="X21" s="47"/>
      <c r="Y21" s="47"/>
      <c r="Z21" s="46" t="s">
        <v>20</v>
      </c>
      <c r="AA21" s="46" t="s">
        <v>20</v>
      </c>
      <c r="AB21" s="47"/>
      <c r="AC21" s="49" t="s">
        <v>16</v>
      </c>
      <c r="AD21" s="45" t="s">
        <v>16</v>
      </c>
      <c r="AE21" s="50" t="s">
        <v>16</v>
      </c>
      <c r="AH21" s="1">
        <v>0</v>
      </c>
      <c r="AI21" s="1">
        <f t="shared" si="17"/>
        <v>12</v>
      </c>
      <c r="AJ21" s="66"/>
      <c r="AK21" s="66"/>
      <c r="AL21" s="66"/>
      <c r="AM21" s="77"/>
      <c r="AN21" s="77"/>
      <c r="AO21" s="71"/>
      <c r="AW21" s="1">
        <f>AVERAGE(AW15:AW20)</f>
        <v>153.66666666666666</v>
      </c>
      <c r="AX21" s="1">
        <f>AW21/31*7</f>
        <v>34.6989247311828</v>
      </c>
    </row>
    <row r="22" spans="2:103">
      <c r="B22" s="19"/>
      <c r="C22" s="18"/>
      <c r="D22" s="19"/>
      <c r="E22" s="19"/>
      <c r="F22" s="19"/>
      <c r="G22" s="19"/>
      <c r="H22" s="18"/>
      <c r="I22" s="20"/>
      <c r="J22" s="19"/>
      <c r="K22" s="21"/>
      <c r="L22" s="21"/>
      <c r="M22" s="21"/>
      <c r="N22" s="19"/>
      <c r="O22" s="20"/>
      <c r="P22" s="20"/>
      <c r="Q22" s="19"/>
      <c r="R22" s="19"/>
      <c r="S22" s="19"/>
      <c r="T22" s="19"/>
      <c r="U22" s="19"/>
      <c r="V22" s="20"/>
      <c r="W22" s="20"/>
      <c r="X22" s="19"/>
      <c r="Y22" s="19"/>
      <c r="Z22" s="19"/>
      <c r="AA22" s="19"/>
      <c r="AB22" s="19"/>
      <c r="AC22" s="20"/>
      <c r="AD22" s="20"/>
      <c r="AE22" s="19"/>
      <c r="AF22" s="19"/>
      <c r="AG22" s="19"/>
      <c r="AH22" s="19"/>
      <c r="AJ22" s="70"/>
      <c r="AK22" s="70"/>
      <c r="AL22" s="70"/>
      <c r="AM22" s="37"/>
      <c r="AN22" s="37"/>
      <c r="AO22" s="71"/>
    </row>
    <row r="23" spans="2:103" s="65" customFormat="1">
      <c r="C23" s="128">
        <f>COUNTIF(C15:C21,"M3")+COUNTIF(C15:C21,"M4")+COUNTIF(C15:C21,"T3")+COUNTIF(C15:C21,"T4")+COUNTIF(C15:C21,"N3")+COUNTIF(C15:C21,"N4")</f>
        <v>4</v>
      </c>
      <c r="D23" s="128">
        <f t="shared" ref="D23:AE23" si="20">COUNTIF(D15:D21,"M3")+COUNTIF(D15:D21,"M4")+COUNTIF(D15:D21,"T3")+COUNTIF(D15:D21,"T4")+COUNTIF(D15:D21,"N3")+COUNTIF(D15:D21,"N4")</f>
        <v>4</v>
      </c>
      <c r="E23" s="128">
        <f t="shared" si="20"/>
        <v>3</v>
      </c>
      <c r="F23" s="128">
        <f t="shared" si="20"/>
        <v>3</v>
      </c>
      <c r="G23" s="128">
        <f t="shared" si="20"/>
        <v>3</v>
      </c>
      <c r="H23" s="128">
        <f t="shared" si="20"/>
        <v>4</v>
      </c>
      <c r="I23" s="128">
        <f t="shared" si="20"/>
        <v>4</v>
      </c>
      <c r="J23" s="128">
        <f t="shared" si="20"/>
        <v>4</v>
      </c>
      <c r="K23" s="128">
        <f t="shared" si="20"/>
        <v>4</v>
      </c>
      <c r="L23" s="128">
        <f t="shared" si="20"/>
        <v>3</v>
      </c>
      <c r="M23" s="128">
        <f t="shared" si="20"/>
        <v>3</v>
      </c>
      <c r="N23" s="128">
        <f t="shared" si="20"/>
        <v>3</v>
      </c>
      <c r="O23" s="128">
        <f t="shared" si="20"/>
        <v>4</v>
      </c>
      <c r="P23" s="128">
        <f t="shared" si="20"/>
        <v>4</v>
      </c>
      <c r="Q23" s="128">
        <f t="shared" si="20"/>
        <v>4</v>
      </c>
      <c r="R23" s="128">
        <f t="shared" si="20"/>
        <v>4</v>
      </c>
      <c r="S23" s="128">
        <f t="shared" si="20"/>
        <v>3</v>
      </c>
      <c r="T23" s="128">
        <f t="shared" si="20"/>
        <v>3</v>
      </c>
      <c r="U23" s="128">
        <f t="shared" si="20"/>
        <v>3</v>
      </c>
      <c r="V23" s="128">
        <f t="shared" si="20"/>
        <v>4</v>
      </c>
      <c r="W23" s="128">
        <f t="shared" si="20"/>
        <v>4</v>
      </c>
      <c r="X23" s="128">
        <f t="shared" si="20"/>
        <v>4</v>
      </c>
      <c r="Y23" s="128">
        <f t="shared" si="20"/>
        <v>4</v>
      </c>
      <c r="Z23" s="128">
        <f t="shared" si="20"/>
        <v>3</v>
      </c>
      <c r="AA23" s="128">
        <f t="shared" si="20"/>
        <v>3</v>
      </c>
      <c r="AB23" s="128">
        <f t="shared" si="20"/>
        <v>3</v>
      </c>
      <c r="AC23" s="128">
        <f t="shared" si="20"/>
        <v>4</v>
      </c>
      <c r="AD23" s="128">
        <f t="shared" si="20"/>
        <v>4</v>
      </c>
      <c r="AE23" s="128">
        <f t="shared" si="20"/>
        <v>4</v>
      </c>
      <c r="AF23" s="128"/>
      <c r="AG23" s="128"/>
      <c r="AJ23" s="70"/>
      <c r="AK23" s="70"/>
      <c r="AL23" s="70"/>
      <c r="AM23" s="37"/>
      <c r="AN23" s="37"/>
      <c r="AO23" s="1"/>
      <c r="AX23" s="1"/>
      <c r="AY23" s="1"/>
      <c r="AZ23" s="1"/>
      <c r="BA23" s="1"/>
      <c r="BB23" s="1"/>
      <c r="BC23" s="1"/>
      <c r="BD23" s="76"/>
      <c r="BE23" s="1"/>
      <c r="BF23" s="1"/>
      <c r="BG23" s="1"/>
      <c r="BH23" s="1"/>
      <c r="BI23" s="1"/>
      <c r="BJ23" s="1"/>
    </row>
    <row r="24" spans="2:103" s="65" customFormat="1" ht="15.75" thickBot="1"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J24" s="1"/>
      <c r="AK24" s="1"/>
      <c r="AL24" s="1"/>
      <c r="AM24" s="76"/>
      <c r="AN24" s="76"/>
      <c r="AO24" s="1"/>
      <c r="AX24" s="1"/>
      <c r="AY24" s="1"/>
      <c r="AZ24" s="1"/>
      <c r="BA24" s="1"/>
      <c r="BB24" s="1"/>
      <c r="BC24" s="1"/>
      <c r="BD24" s="76"/>
      <c r="BE24" s="1"/>
      <c r="BF24" s="1"/>
      <c r="BG24" s="1"/>
      <c r="BH24" s="1"/>
      <c r="BI24" s="1"/>
      <c r="BJ24" s="1"/>
    </row>
    <row r="25" spans="2:103" s="65" customFormat="1" ht="15.75" thickBot="1">
      <c r="C25" s="201" t="s">
        <v>2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3"/>
      <c r="AJ25" s="1"/>
      <c r="AK25" s="1"/>
      <c r="AL25" s="1"/>
      <c r="AM25" s="76"/>
      <c r="AN25" s="76"/>
      <c r="AO25" s="1"/>
      <c r="AX25" s="1"/>
      <c r="AY25" s="1"/>
      <c r="AZ25" s="1"/>
      <c r="BA25" s="1"/>
      <c r="BB25" s="1"/>
      <c r="BC25" s="1"/>
      <c r="BD25" s="76"/>
      <c r="BE25" s="1"/>
      <c r="BF25" s="1"/>
      <c r="BG25" s="1"/>
      <c r="BH25" s="1"/>
      <c r="BI25" s="1"/>
      <c r="BJ25" s="1"/>
    </row>
    <row r="26" spans="2:103">
      <c r="C26" s="38" t="s">
        <v>13</v>
      </c>
      <c r="D26" s="4" t="s">
        <v>14</v>
      </c>
      <c r="E26" s="4" t="s">
        <v>15</v>
      </c>
      <c r="F26" s="3" t="s">
        <v>9</v>
      </c>
      <c r="G26" s="3" t="s">
        <v>10</v>
      </c>
      <c r="H26" s="3" t="s">
        <v>11</v>
      </c>
      <c r="I26" s="3" t="s">
        <v>12</v>
      </c>
      <c r="J26" s="3" t="s">
        <v>13</v>
      </c>
      <c r="K26" s="4" t="s">
        <v>14</v>
      </c>
      <c r="L26" s="4" t="s">
        <v>15</v>
      </c>
      <c r="M26" s="3" t="s">
        <v>9</v>
      </c>
      <c r="N26" s="3" t="s">
        <v>10</v>
      </c>
      <c r="O26" s="3" t="s">
        <v>11</v>
      </c>
      <c r="P26" s="3" t="s">
        <v>12</v>
      </c>
      <c r="Q26" s="3" t="s">
        <v>13</v>
      </c>
      <c r="R26" s="4" t="s">
        <v>14</v>
      </c>
      <c r="S26" s="4" t="s">
        <v>15</v>
      </c>
      <c r="T26" s="3" t="s">
        <v>9</v>
      </c>
      <c r="U26" s="3" t="s">
        <v>10</v>
      </c>
      <c r="V26" s="3" t="s">
        <v>11</v>
      </c>
      <c r="W26" s="3" t="s">
        <v>12</v>
      </c>
      <c r="X26" s="3" t="s">
        <v>13</v>
      </c>
      <c r="Y26" s="4" t="s">
        <v>14</v>
      </c>
      <c r="Z26" s="4" t="s">
        <v>15</v>
      </c>
      <c r="AA26" s="3" t="s">
        <v>9</v>
      </c>
      <c r="AB26" s="3" t="s">
        <v>10</v>
      </c>
      <c r="AC26" s="3" t="s">
        <v>11</v>
      </c>
      <c r="AD26" s="102" t="s">
        <v>12</v>
      </c>
      <c r="AE26" s="102" t="s">
        <v>13</v>
      </c>
      <c r="AF26" s="4" t="s">
        <v>14</v>
      </c>
      <c r="AG26" s="103" t="s">
        <v>15</v>
      </c>
      <c r="AO26" s="65" t="s">
        <v>26</v>
      </c>
      <c r="AP26" s="93" t="s">
        <v>22</v>
      </c>
      <c r="AQ26" s="65" t="s">
        <v>16</v>
      </c>
      <c r="AR26" s="65" t="s">
        <v>17</v>
      </c>
      <c r="AS26" s="65" t="s">
        <v>19</v>
      </c>
      <c r="AT26" s="65" t="s">
        <v>20</v>
      </c>
      <c r="AU26" s="65" t="s">
        <v>18</v>
      </c>
      <c r="AV26" s="65" t="s">
        <v>21</v>
      </c>
      <c r="AW26" s="65" t="s">
        <v>36</v>
      </c>
      <c r="AX26" s="65"/>
    </row>
    <row r="27" spans="2:103">
      <c r="B27" s="1" t="s">
        <v>25</v>
      </c>
      <c r="C27" s="40">
        <v>1</v>
      </c>
      <c r="D27" s="2">
        <v>2</v>
      </c>
      <c r="E27" s="2">
        <v>3</v>
      </c>
      <c r="F27" s="2">
        <v>4</v>
      </c>
      <c r="G27" s="2">
        <v>5</v>
      </c>
      <c r="H27" s="2">
        <v>6</v>
      </c>
      <c r="I27" s="2">
        <v>7</v>
      </c>
      <c r="J27" s="2">
        <v>8</v>
      </c>
      <c r="K27" s="2">
        <v>9</v>
      </c>
      <c r="L27" s="2">
        <v>10</v>
      </c>
      <c r="M27" s="2">
        <v>11</v>
      </c>
      <c r="N27" s="2">
        <v>12</v>
      </c>
      <c r="O27" s="2">
        <v>13</v>
      </c>
      <c r="P27" s="2">
        <v>14</v>
      </c>
      <c r="Q27" s="2">
        <v>15</v>
      </c>
      <c r="R27" s="2">
        <v>16</v>
      </c>
      <c r="S27" s="2">
        <v>17</v>
      </c>
      <c r="T27" s="2">
        <v>18</v>
      </c>
      <c r="U27" s="2">
        <v>19</v>
      </c>
      <c r="V27" s="2">
        <v>20</v>
      </c>
      <c r="W27" s="2">
        <v>21</v>
      </c>
      <c r="X27" s="2">
        <v>22</v>
      </c>
      <c r="Y27" s="2">
        <v>23</v>
      </c>
      <c r="Z27" s="2">
        <v>24</v>
      </c>
      <c r="AA27" s="2">
        <v>25</v>
      </c>
      <c r="AB27" s="2">
        <v>26</v>
      </c>
      <c r="AC27" s="2">
        <v>27</v>
      </c>
      <c r="AD27" s="2">
        <v>28</v>
      </c>
      <c r="AE27" s="2">
        <v>29</v>
      </c>
      <c r="AF27" s="2">
        <v>30</v>
      </c>
      <c r="AG27" s="26">
        <v>31</v>
      </c>
      <c r="AH27" s="1" t="s">
        <v>47</v>
      </c>
      <c r="AI27" s="1" t="s">
        <v>9</v>
      </c>
      <c r="AO27" s="1">
        <f>SUM(AQ27:AV27)</f>
        <v>17</v>
      </c>
      <c r="AP27" s="94">
        <v>1</v>
      </c>
      <c r="AQ27" s="1">
        <f t="shared" ref="AQ27:AQ32" si="21">COUNTIF(C28:AG28,"M3")</f>
        <v>5</v>
      </c>
      <c r="AR27" s="1">
        <f t="shared" ref="AR27:AR32" si="22">COUNTIF(C28:AG28,"M4")</f>
        <v>2</v>
      </c>
      <c r="AS27" s="1">
        <f t="shared" ref="AS27:AS32" si="23">COUNTIF(C28:AG28,"T3")</f>
        <v>5</v>
      </c>
      <c r="AT27" s="1">
        <f t="shared" ref="AT27:AT32" si="24">COUNTIF(C28:AG28,"T4")</f>
        <v>2</v>
      </c>
      <c r="AU27" s="1">
        <f t="shared" ref="AU27:AU32" si="25">COUNTIF(C28:AG28,"N3")</f>
        <v>1</v>
      </c>
      <c r="AV27" s="1">
        <f t="shared" ref="AV27:AV32" si="26">COUNTIF(C28:AG28,"N4")</f>
        <v>2</v>
      </c>
      <c r="AW27" s="1">
        <f>AQ27*8+AR27*10+AS27*8+AT27*10+AU27*10+AV27*10</f>
        <v>150</v>
      </c>
    </row>
    <row r="28" spans="2:103">
      <c r="B28" s="1">
        <v>1</v>
      </c>
      <c r="C28" s="41" t="s">
        <v>19</v>
      </c>
      <c r="D28" s="11" t="s">
        <v>20</v>
      </c>
      <c r="E28" s="11" t="s">
        <v>20</v>
      </c>
      <c r="F28" s="12"/>
      <c r="G28" s="12" t="s">
        <v>16</v>
      </c>
      <c r="H28" s="12" t="s">
        <v>16</v>
      </c>
      <c r="I28" s="12" t="s">
        <v>16</v>
      </c>
      <c r="J28" s="12" t="s">
        <v>16</v>
      </c>
      <c r="K28" s="11"/>
      <c r="L28" s="11"/>
      <c r="M28" s="12" t="s">
        <v>18</v>
      </c>
      <c r="N28" s="9"/>
      <c r="O28" s="9"/>
      <c r="P28" s="9"/>
      <c r="Q28" s="9"/>
      <c r="R28" s="11" t="s">
        <v>21</v>
      </c>
      <c r="S28" s="11" t="s">
        <v>21</v>
      </c>
      <c r="T28" s="9"/>
      <c r="U28" s="9" t="s">
        <v>19</v>
      </c>
      <c r="V28" s="12" t="s">
        <v>19</v>
      </c>
      <c r="W28" s="12" t="s">
        <v>19</v>
      </c>
      <c r="X28" s="12" t="s">
        <v>19</v>
      </c>
      <c r="Y28" s="11"/>
      <c r="Z28" s="11"/>
      <c r="AA28" s="13" t="s">
        <v>16</v>
      </c>
      <c r="AB28" s="13"/>
      <c r="AC28" s="13"/>
      <c r="AD28" s="10"/>
      <c r="AE28" s="10"/>
      <c r="AF28" s="15" t="s">
        <v>17</v>
      </c>
      <c r="AG28" s="51" t="s">
        <v>17</v>
      </c>
      <c r="AH28" s="1">
        <f>COUNTIF(AD28,"M3")+COUNTIF(AD28,"M4")+COUNTIF(AD28,"T3")+COUNTIF(AD28,"T4")+COUNTIF(AD28,"N3")+COUNTIF(AD28,"N4")+COUNTIF(AE28,"M3")+COUNTIF(AE28,"M4")+COUNTIF(AE28,"T3")+COUNTIF(AE28,"T4")+COUNTIF(AE28,"N3")+COUNTIF(AE28,"N4")</f>
        <v>0</v>
      </c>
      <c r="AI28" s="1">
        <f t="shared" ref="AI28:AI33" si="27">COUNTIF(C28:AG28,"L")+COUNTBLANK(C28:AG28)</f>
        <v>14</v>
      </c>
      <c r="AO28" s="1">
        <f t="shared" ref="AO28:AO32" si="28">SUM(AQ28:AV28)</f>
        <v>20</v>
      </c>
      <c r="AP28" s="94">
        <v>2</v>
      </c>
      <c r="AQ28" s="1">
        <f t="shared" si="21"/>
        <v>3</v>
      </c>
      <c r="AR28" s="1">
        <f t="shared" si="22"/>
        <v>2</v>
      </c>
      <c r="AS28" s="1">
        <f t="shared" si="23"/>
        <v>7</v>
      </c>
      <c r="AT28" s="1">
        <f t="shared" si="24"/>
        <v>2</v>
      </c>
      <c r="AU28" s="1">
        <f t="shared" si="25"/>
        <v>4</v>
      </c>
      <c r="AV28" s="1">
        <f t="shared" si="26"/>
        <v>2</v>
      </c>
      <c r="AW28" s="1">
        <f t="shared" ref="AW28:AW32" si="29">AQ28*8+AR28*10+AS28*8+AT28*10+AU28*10+AV28*10</f>
        <v>180</v>
      </c>
    </row>
    <row r="29" spans="2:103">
      <c r="B29" s="1">
        <v>2</v>
      </c>
      <c r="C29" s="41"/>
      <c r="D29" s="11" t="s">
        <v>21</v>
      </c>
      <c r="E29" s="11" t="s">
        <v>21</v>
      </c>
      <c r="F29" s="12"/>
      <c r="G29" s="12" t="s">
        <v>19</v>
      </c>
      <c r="H29" s="12" t="s">
        <v>19</v>
      </c>
      <c r="I29" s="12" t="s">
        <v>19</v>
      </c>
      <c r="J29" s="12" t="s">
        <v>19</v>
      </c>
      <c r="K29" s="11"/>
      <c r="L29" s="11"/>
      <c r="M29" s="12" t="s">
        <v>16</v>
      </c>
      <c r="N29" s="9"/>
      <c r="O29" s="9"/>
      <c r="P29" s="9" t="s">
        <v>16</v>
      </c>
      <c r="Q29" s="9" t="s">
        <v>16</v>
      </c>
      <c r="R29" s="11" t="s">
        <v>17</v>
      </c>
      <c r="S29" s="11" t="s">
        <v>17</v>
      </c>
      <c r="T29" s="17"/>
      <c r="U29" s="9" t="s">
        <v>18</v>
      </c>
      <c r="V29" s="9" t="s">
        <v>18</v>
      </c>
      <c r="W29" s="9" t="s">
        <v>18</v>
      </c>
      <c r="X29" s="9" t="s">
        <v>18</v>
      </c>
      <c r="Y29" s="11"/>
      <c r="Z29" s="11"/>
      <c r="AA29" s="13" t="s">
        <v>19</v>
      </c>
      <c r="AB29" s="13" t="s">
        <v>19</v>
      </c>
      <c r="AC29" s="122" t="s">
        <v>19</v>
      </c>
      <c r="AD29" s="123"/>
      <c r="AE29" s="123"/>
      <c r="AF29" s="15" t="s">
        <v>20</v>
      </c>
      <c r="AG29" s="51" t="s">
        <v>20</v>
      </c>
      <c r="AH29" s="1">
        <f t="shared" ref="AH29:AH33" si="30">COUNTIF(AD29,"M3")+COUNTIF(AD29,"M4")+COUNTIF(AD29,"T3")+COUNTIF(AD29,"T4")+COUNTIF(AD29,"N3")+COUNTIF(AD29,"N4")+COUNTIF(AE29,"M3")+COUNTIF(AE29,"M4")+COUNTIF(AE29,"T3")+COUNTIF(AE29,"T4")+COUNTIF(AE29,"N3")+COUNTIF(AE29,"N4")</f>
        <v>0</v>
      </c>
      <c r="AI29" s="1">
        <f t="shared" si="27"/>
        <v>11</v>
      </c>
      <c r="AJ29" s="65"/>
      <c r="AK29" s="65"/>
      <c r="AL29" s="65"/>
      <c r="AM29" s="92"/>
      <c r="AN29" s="92"/>
      <c r="AO29" s="1">
        <f t="shared" si="28"/>
        <v>18</v>
      </c>
      <c r="AP29" s="94">
        <v>3</v>
      </c>
      <c r="AQ29" s="1">
        <f t="shared" si="21"/>
        <v>4</v>
      </c>
      <c r="AR29" s="1">
        <f t="shared" si="22"/>
        <v>2</v>
      </c>
      <c r="AS29" s="1">
        <f t="shared" si="23"/>
        <v>3</v>
      </c>
      <c r="AT29" s="1">
        <f t="shared" si="24"/>
        <v>2</v>
      </c>
      <c r="AU29" s="1">
        <f t="shared" si="25"/>
        <v>5</v>
      </c>
      <c r="AV29" s="1">
        <f t="shared" si="26"/>
        <v>2</v>
      </c>
      <c r="AW29" s="1">
        <f t="shared" si="29"/>
        <v>166</v>
      </c>
    </row>
    <row r="30" spans="2:103">
      <c r="B30" s="1">
        <v>3</v>
      </c>
      <c r="C30" s="41"/>
      <c r="D30" s="11" t="s">
        <v>17</v>
      </c>
      <c r="E30" s="11" t="s">
        <v>17</v>
      </c>
      <c r="F30" s="12"/>
      <c r="G30" s="12" t="s">
        <v>18</v>
      </c>
      <c r="H30" s="12" t="s">
        <v>18</v>
      </c>
      <c r="I30" s="12" t="s">
        <v>18</v>
      </c>
      <c r="J30" s="12" t="s">
        <v>18</v>
      </c>
      <c r="K30" s="11"/>
      <c r="L30" s="11"/>
      <c r="M30" s="12" t="s">
        <v>19</v>
      </c>
      <c r="N30" s="9" t="s">
        <v>19</v>
      </c>
      <c r="O30" s="9" t="s">
        <v>19</v>
      </c>
      <c r="P30" s="9"/>
      <c r="Q30" s="9"/>
      <c r="R30" s="11" t="s">
        <v>20</v>
      </c>
      <c r="S30" s="11" t="s">
        <v>20</v>
      </c>
      <c r="T30" s="12"/>
      <c r="U30" s="12" t="s">
        <v>16</v>
      </c>
      <c r="V30" s="12" t="s">
        <v>16</v>
      </c>
      <c r="W30" s="12" t="s">
        <v>16</v>
      </c>
      <c r="X30" s="12" t="s">
        <v>16</v>
      </c>
      <c r="Y30" s="11"/>
      <c r="Z30" s="11"/>
      <c r="AA30" s="13" t="s">
        <v>18</v>
      </c>
      <c r="AB30" s="120"/>
      <c r="AC30" s="95"/>
      <c r="AD30" s="22"/>
      <c r="AE30" s="22"/>
      <c r="AF30" s="121" t="s">
        <v>21</v>
      </c>
      <c r="AG30" s="51" t="s">
        <v>21</v>
      </c>
      <c r="AH30" s="1">
        <f t="shared" si="30"/>
        <v>0</v>
      </c>
      <c r="AI30" s="1">
        <f t="shared" si="27"/>
        <v>13</v>
      </c>
      <c r="AO30" s="1">
        <f t="shared" si="28"/>
        <v>19</v>
      </c>
      <c r="AP30" s="94">
        <v>4</v>
      </c>
      <c r="AQ30" s="1">
        <f t="shared" si="21"/>
        <v>5</v>
      </c>
      <c r="AR30" s="1">
        <f t="shared" si="22"/>
        <v>4</v>
      </c>
      <c r="AS30" s="1">
        <f t="shared" si="23"/>
        <v>4</v>
      </c>
      <c r="AT30" s="1">
        <f t="shared" si="24"/>
        <v>2</v>
      </c>
      <c r="AU30" s="1">
        <f t="shared" si="25"/>
        <v>4</v>
      </c>
      <c r="AV30" s="1">
        <f t="shared" si="26"/>
        <v>0</v>
      </c>
      <c r="AW30" s="1">
        <f t="shared" si="29"/>
        <v>172</v>
      </c>
    </row>
    <row r="31" spans="2:103">
      <c r="B31" s="1">
        <v>4</v>
      </c>
      <c r="C31" s="41" t="s">
        <v>19</v>
      </c>
      <c r="D31" s="11"/>
      <c r="E31" s="11"/>
      <c r="F31" s="12" t="s">
        <v>16</v>
      </c>
      <c r="G31" s="9"/>
      <c r="H31" s="9"/>
      <c r="I31" s="9" t="s">
        <v>16</v>
      </c>
      <c r="J31" s="9" t="s">
        <v>16</v>
      </c>
      <c r="K31" s="11" t="s">
        <v>17</v>
      </c>
      <c r="L31" s="11" t="s">
        <v>17</v>
      </c>
      <c r="M31" s="95"/>
      <c r="N31" s="9" t="s">
        <v>18</v>
      </c>
      <c r="O31" s="12" t="s">
        <v>18</v>
      </c>
      <c r="P31" s="12" t="s">
        <v>18</v>
      </c>
      <c r="Q31" s="12" t="s">
        <v>18</v>
      </c>
      <c r="R31" s="11"/>
      <c r="S31" s="11"/>
      <c r="T31" s="12" t="s">
        <v>19</v>
      </c>
      <c r="U31" s="9"/>
      <c r="V31" s="9"/>
      <c r="W31" s="9" t="s">
        <v>19</v>
      </c>
      <c r="X31" s="9" t="s">
        <v>19</v>
      </c>
      <c r="Y31" s="11" t="s">
        <v>20</v>
      </c>
      <c r="Z31" s="11" t="s">
        <v>20</v>
      </c>
      <c r="AA31" s="95"/>
      <c r="AB31" s="120" t="s">
        <v>16</v>
      </c>
      <c r="AC31" s="95" t="s">
        <v>16</v>
      </c>
      <c r="AD31" s="22" t="s">
        <v>17</v>
      </c>
      <c r="AE31" s="22" t="s">
        <v>17</v>
      </c>
      <c r="AF31" s="121"/>
      <c r="AG31" s="51"/>
      <c r="AH31" s="1">
        <f t="shared" si="30"/>
        <v>2</v>
      </c>
      <c r="AI31" s="1">
        <f t="shared" si="27"/>
        <v>12</v>
      </c>
      <c r="AO31" s="1">
        <f t="shared" si="28"/>
        <v>17</v>
      </c>
      <c r="AP31" s="94">
        <v>5</v>
      </c>
      <c r="AQ31" s="1">
        <f t="shared" si="21"/>
        <v>4</v>
      </c>
      <c r="AR31" s="1">
        <f t="shared" si="22"/>
        <v>0</v>
      </c>
      <c r="AS31" s="1">
        <f t="shared" si="23"/>
        <v>5</v>
      </c>
      <c r="AT31" s="1">
        <f t="shared" si="24"/>
        <v>4</v>
      </c>
      <c r="AU31" s="1">
        <f t="shared" si="25"/>
        <v>2</v>
      </c>
      <c r="AV31" s="1">
        <f t="shared" si="26"/>
        <v>2</v>
      </c>
      <c r="AW31" s="1">
        <f t="shared" si="29"/>
        <v>152</v>
      </c>
    </row>
    <row r="32" spans="2:103">
      <c r="B32" s="1">
        <v>5</v>
      </c>
      <c r="C32" s="41" t="s">
        <v>18</v>
      </c>
      <c r="D32" s="11"/>
      <c r="E32" s="11"/>
      <c r="F32" s="12" t="s">
        <v>19</v>
      </c>
      <c r="G32" s="9" t="s">
        <v>19</v>
      </c>
      <c r="H32" s="9" t="s">
        <v>19</v>
      </c>
      <c r="I32" s="9"/>
      <c r="J32" s="9"/>
      <c r="K32" s="11" t="s">
        <v>20</v>
      </c>
      <c r="L32" s="11" t="s">
        <v>20</v>
      </c>
      <c r="M32" s="95"/>
      <c r="N32" s="9" t="s">
        <v>16</v>
      </c>
      <c r="O32" s="9" t="s">
        <v>16</v>
      </c>
      <c r="P32" s="9" t="s">
        <v>16</v>
      </c>
      <c r="Q32" s="9" t="s">
        <v>16</v>
      </c>
      <c r="R32" s="11"/>
      <c r="S32" s="11"/>
      <c r="T32" s="9" t="s">
        <v>18</v>
      </c>
      <c r="U32" s="95"/>
      <c r="V32" s="9"/>
      <c r="W32" s="9"/>
      <c r="X32" s="95"/>
      <c r="Y32" s="11" t="s">
        <v>21</v>
      </c>
      <c r="Z32" s="11" t="s">
        <v>21</v>
      </c>
      <c r="AA32" s="111"/>
      <c r="AB32" s="120" t="s">
        <v>19</v>
      </c>
      <c r="AC32" s="95" t="s">
        <v>19</v>
      </c>
      <c r="AD32" s="22" t="s">
        <v>20</v>
      </c>
      <c r="AE32" s="22" t="s">
        <v>20</v>
      </c>
      <c r="AF32" s="121"/>
      <c r="AG32" s="51"/>
      <c r="AH32" s="1">
        <f t="shared" si="30"/>
        <v>2</v>
      </c>
      <c r="AI32" s="1">
        <f t="shared" si="27"/>
        <v>14</v>
      </c>
      <c r="AO32" s="1">
        <f t="shared" si="28"/>
        <v>17</v>
      </c>
      <c r="AP32" s="94">
        <v>6</v>
      </c>
      <c r="AQ32" s="1">
        <f t="shared" si="21"/>
        <v>4</v>
      </c>
      <c r="AR32" s="1">
        <f t="shared" si="22"/>
        <v>2</v>
      </c>
      <c r="AS32" s="1">
        <f t="shared" si="23"/>
        <v>4</v>
      </c>
      <c r="AT32" s="1">
        <f t="shared" si="24"/>
        <v>0</v>
      </c>
      <c r="AU32" s="1">
        <f t="shared" si="25"/>
        <v>3</v>
      </c>
      <c r="AV32" s="1">
        <f t="shared" si="26"/>
        <v>4</v>
      </c>
      <c r="AW32" s="1">
        <f t="shared" si="29"/>
        <v>154</v>
      </c>
    </row>
    <row r="33" spans="2:1025" ht="15.75" thickBot="1">
      <c r="B33" s="1">
        <v>6</v>
      </c>
      <c r="C33" s="52" t="s">
        <v>16</v>
      </c>
      <c r="D33" s="46"/>
      <c r="E33" s="46"/>
      <c r="F33" s="45" t="s">
        <v>18</v>
      </c>
      <c r="G33" s="47"/>
      <c r="H33" s="47"/>
      <c r="I33" s="47"/>
      <c r="J33" s="47"/>
      <c r="K33" s="46" t="s">
        <v>21</v>
      </c>
      <c r="L33" s="46" t="s">
        <v>21</v>
      </c>
      <c r="M33" s="47"/>
      <c r="N33" s="47" t="s">
        <v>19</v>
      </c>
      <c r="O33" s="45" t="s">
        <v>19</v>
      </c>
      <c r="P33" s="45" t="s">
        <v>19</v>
      </c>
      <c r="Q33" s="45" t="s">
        <v>19</v>
      </c>
      <c r="R33" s="46"/>
      <c r="S33" s="46"/>
      <c r="T33" s="45" t="s">
        <v>16</v>
      </c>
      <c r="U33" s="47" t="s">
        <v>16</v>
      </c>
      <c r="V33" s="47" t="s">
        <v>16</v>
      </c>
      <c r="W33" s="47"/>
      <c r="X33" s="47"/>
      <c r="Y33" s="46" t="s">
        <v>17</v>
      </c>
      <c r="Z33" s="46" t="s">
        <v>17</v>
      </c>
      <c r="AA33" s="99"/>
      <c r="AB33" s="48" t="s">
        <v>18</v>
      </c>
      <c r="AC33" s="118" t="s">
        <v>18</v>
      </c>
      <c r="AD33" s="119" t="s">
        <v>21</v>
      </c>
      <c r="AE33" s="119" t="s">
        <v>21</v>
      </c>
      <c r="AF33" s="54"/>
      <c r="AG33" s="55"/>
      <c r="AH33" s="1">
        <f t="shared" si="30"/>
        <v>2</v>
      </c>
      <c r="AI33" s="1">
        <f t="shared" si="27"/>
        <v>14</v>
      </c>
      <c r="AO33" s="71"/>
      <c r="AW33" s="1">
        <f>AVERAGE(AW27:AW32)</f>
        <v>162.33333333333334</v>
      </c>
      <c r="AX33" s="1">
        <f>AW33/31*7</f>
        <v>36.655913978494631</v>
      </c>
    </row>
    <row r="34" spans="2:102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76"/>
      <c r="AJ34" s="37"/>
      <c r="AK34" s="70"/>
      <c r="AL34" s="70"/>
      <c r="AM34" s="37"/>
      <c r="AN34" s="37"/>
      <c r="AO34" s="71"/>
    </row>
    <row r="35" spans="2:1025" s="77" customFormat="1">
      <c r="B35" s="76"/>
      <c r="C35" s="128">
        <f>COUNTIF(C27:C33,"M3")+COUNTIF(C27:C33,"M4")+COUNTIF(C27:C33,"T3")+COUNTIF(C27:C33,"T4")+COUNTIF(C27:C33,"N3")+COUNTIF(C27:C33,"N4")</f>
        <v>4</v>
      </c>
      <c r="D35" s="128">
        <f t="shared" ref="D35:AF35" si="31">COUNTIF(D27:D33,"M3")+COUNTIF(D27:D33,"M4")+COUNTIF(D27:D33,"T3")+COUNTIF(D27:D33,"T4")+COUNTIF(D27:D33,"N3")+COUNTIF(D27:D33,"N4")</f>
        <v>3</v>
      </c>
      <c r="E35" s="128">
        <f t="shared" si="31"/>
        <v>3</v>
      </c>
      <c r="F35" s="128">
        <f t="shared" si="31"/>
        <v>3</v>
      </c>
      <c r="G35" s="128">
        <f t="shared" si="31"/>
        <v>4</v>
      </c>
      <c r="H35" s="128">
        <f t="shared" si="31"/>
        <v>4</v>
      </c>
      <c r="I35" s="128">
        <f t="shared" si="31"/>
        <v>4</v>
      </c>
      <c r="J35" s="128">
        <f t="shared" si="31"/>
        <v>4</v>
      </c>
      <c r="K35" s="128">
        <f t="shared" si="31"/>
        <v>3</v>
      </c>
      <c r="L35" s="128">
        <f t="shared" si="31"/>
        <v>3</v>
      </c>
      <c r="M35" s="128">
        <f t="shared" si="31"/>
        <v>3</v>
      </c>
      <c r="N35" s="128">
        <f t="shared" si="31"/>
        <v>4</v>
      </c>
      <c r="O35" s="128">
        <f t="shared" si="31"/>
        <v>4</v>
      </c>
      <c r="P35" s="128">
        <f t="shared" si="31"/>
        <v>4</v>
      </c>
      <c r="Q35" s="128">
        <f t="shared" si="31"/>
        <v>4</v>
      </c>
      <c r="R35" s="128">
        <f t="shared" si="31"/>
        <v>3</v>
      </c>
      <c r="S35" s="128">
        <f t="shared" si="31"/>
        <v>3</v>
      </c>
      <c r="T35" s="128">
        <f t="shared" si="31"/>
        <v>3</v>
      </c>
      <c r="U35" s="128">
        <f t="shared" si="31"/>
        <v>4</v>
      </c>
      <c r="V35" s="128">
        <f t="shared" si="31"/>
        <v>4</v>
      </c>
      <c r="W35" s="128">
        <f t="shared" si="31"/>
        <v>4</v>
      </c>
      <c r="X35" s="128">
        <f t="shared" si="31"/>
        <v>4</v>
      </c>
      <c r="Y35" s="128">
        <f t="shared" si="31"/>
        <v>3</v>
      </c>
      <c r="Z35" s="128">
        <f t="shared" si="31"/>
        <v>3</v>
      </c>
      <c r="AA35" s="128">
        <f t="shared" si="31"/>
        <v>3</v>
      </c>
      <c r="AB35" s="128">
        <f t="shared" si="31"/>
        <v>4</v>
      </c>
      <c r="AC35" s="128">
        <f t="shared" si="31"/>
        <v>4</v>
      </c>
      <c r="AD35" s="128">
        <f t="shared" si="31"/>
        <v>3</v>
      </c>
      <c r="AE35" s="128">
        <f t="shared" si="31"/>
        <v>3</v>
      </c>
      <c r="AF35" s="128">
        <f t="shared" si="31"/>
        <v>3</v>
      </c>
      <c r="AG35" s="128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  <c r="IV35" s="76"/>
      <c r="IW35" s="76"/>
      <c r="IX35" s="76"/>
      <c r="IY35" s="76"/>
      <c r="IZ35" s="76"/>
      <c r="JA35" s="76"/>
      <c r="JB35" s="76"/>
      <c r="JC35" s="76"/>
      <c r="JD35" s="76"/>
      <c r="JE35" s="76"/>
      <c r="JF35" s="76"/>
      <c r="JG35" s="76"/>
      <c r="JH35" s="76"/>
      <c r="JI35" s="76"/>
      <c r="JJ35" s="76"/>
      <c r="JK35" s="76"/>
      <c r="JL35" s="76"/>
      <c r="JM35" s="76"/>
      <c r="JN35" s="76"/>
      <c r="JO35" s="76"/>
      <c r="JP35" s="76"/>
      <c r="JQ35" s="76"/>
      <c r="JR35" s="76"/>
      <c r="JS35" s="76"/>
      <c r="JT35" s="76"/>
      <c r="JU35" s="76"/>
      <c r="JV35" s="76"/>
      <c r="JW35" s="76"/>
      <c r="JX35" s="76"/>
      <c r="JY35" s="76"/>
      <c r="JZ35" s="76"/>
      <c r="KA35" s="76"/>
      <c r="KB35" s="76"/>
      <c r="KC35" s="76"/>
      <c r="KD35" s="76"/>
      <c r="KE35" s="76"/>
      <c r="KF35" s="76"/>
      <c r="KG35" s="76"/>
      <c r="KH35" s="76"/>
      <c r="KI35" s="76"/>
      <c r="KJ35" s="76"/>
      <c r="KK35" s="76"/>
      <c r="KL35" s="76"/>
      <c r="KM35" s="76"/>
      <c r="KN35" s="76"/>
      <c r="KO35" s="76"/>
      <c r="KP35" s="76"/>
      <c r="KQ35" s="76"/>
      <c r="KR35" s="76"/>
      <c r="KS35" s="76"/>
      <c r="KT35" s="76"/>
      <c r="KU35" s="76"/>
      <c r="KV35" s="76"/>
      <c r="KW35" s="76"/>
      <c r="KX35" s="76"/>
      <c r="KY35" s="76"/>
      <c r="KZ35" s="76"/>
      <c r="LA35" s="76"/>
      <c r="LB35" s="76"/>
      <c r="LC35" s="76"/>
      <c r="LD35" s="76"/>
      <c r="LE35" s="76"/>
      <c r="LF35" s="76"/>
      <c r="LG35" s="76"/>
      <c r="LH35" s="76"/>
      <c r="LI35" s="76"/>
      <c r="LJ35" s="76"/>
      <c r="LK35" s="76"/>
      <c r="LL35" s="76"/>
      <c r="LM35" s="76"/>
      <c r="LN35" s="76"/>
      <c r="LO35" s="76"/>
      <c r="LP35" s="76"/>
      <c r="LQ35" s="76"/>
      <c r="LR35" s="76"/>
      <c r="LS35" s="76"/>
      <c r="LT35" s="76"/>
      <c r="LU35" s="76"/>
      <c r="LV35" s="76"/>
      <c r="LW35" s="76"/>
      <c r="LX35" s="76"/>
      <c r="LY35" s="76"/>
      <c r="LZ35" s="76"/>
      <c r="MA35" s="76"/>
      <c r="MB35" s="76"/>
      <c r="MC35" s="76"/>
      <c r="MD35" s="76"/>
      <c r="ME35" s="76"/>
      <c r="MF35" s="76"/>
      <c r="MG35" s="76"/>
      <c r="MH35" s="76"/>
      <c r="MI35" s="76"/>
      <c r="MJ35" s="76"/>
      <c r="MK35" s="76"/>
      <c r="ML35" s="76"/>
      <c r="MM35" s="76"/>
      <c r="MN35" s="76"/>
      <c r="MO35" s="76"/>
      <c r="MP35" s="76"/>
      <c r="MQ35" s="76"/>
      <c r="MR35" s="76"/>
      <c r="MS35" s="76"/>
      <c r="MT35" s="76"/>
      <c r="MU35" s="76"/>
      <c r="MV35" s="76"/>
      <c r="MW35" s="76"/>
      <c r="MX35" s="76"/>
      <c r="MY35" s="76"/>
      <c r="MZ35" s="76"/>
      <c r="NA35" s="76"/>
      <c r="NB35" s="76"/>
      <c r="NC35" s="76"/>
      <c r="ND35" s="76"/>
      <c r="NE35" s="76"/>
      <c r="NF35" s="76"/>
      <c r="NG35" s="76"/>
      <c r="NH35" s="76"/>
      <c r="NI35" s="76"/>
      <c r="NJ35" s="76"/>
      <c r="NK35" s="76"/>
      <c r="NL35" s="76"/>
      <c r="NM35" s="76"/>
      <c r="NN35" s="76"/>
      <c r="NO35" s="76"/>
      <c r="NP35" s="76"/>
      <c r="NQ35" s="76"/>
      <c r="NR35" s="76"/>
      <c r="NS35" s="76"/>
      <c r="NT35" s="76"/>
      <c r="NU35" s="76"/>
      <c r="NV35" s="76"/>
      <c r="NW35" s="76"/>
      <c r="NX35" s="76"/>
      <c r="NY35" s="76"/>
      <c r="NZ35" s="76"/>
      <c r="OA35" s="76"/>
      <c r="OB35" s="76"/>
      <c r="OC35" s="76"/>
      <c r="OD35" s="76"/>
      <c r="OE35" s="76"/>
      <c r="OF35" s="76"/>
      <c r="OG35" s="76"/>
      <c r="OH35" s="76"/>
      <c r="OI35" s="76"/>
      <c r="OJ35" s="76"/>
      <c r="OK35" s="76"/>
      <c r="OL35" s="76"/>
      <c r="OM35" s="76"/>
      <c r="ON35" s="76"/>
      <c r="OO35" s="76"/>
      <c r="OP35" s="76"/>
      <c r="OQ35" s="76"/>
      <c r="OR35" s="76"/>
      <c r="OS35" s="76"/>
      <c r="OT35" s="76"/>
      <c r="OU35" s="76"/>
      <c r="OV35" s="76"/>
      <c r="OW35" s="76"/>
      <c r="OX35" s="76"/>
      <c r="OY35" s="76"/>
      <c r="OZ35" s="76"/>
      <c r="PA35" s="76"/>
      <c r="PB35" s="76"/>
      <c r="PC35" s="76"/>
      <c r="PD35" s="76"/>
      <c r="PE35" s="76"/>
      <c r="PF35" s="76"/>
      <c r="PG35" s="76"/>
      <c r="PH35" s="76"/>
      <c r="PI35" s="76"/>
      <c r="PJ35" s="76"/>
      <c r="PK35" s="76"/>
      <c r="PL35" s="76"/>
      <c r="PM35" s="76"/>
      <c r="PN35" s="76"/>
      <c r="PO35" s="76"/>
      <c r="PP35" s="76"/>
      <c r="PQ35" s="76"/>
      <c r="PR35" s="76"/>
      <c r="PS35" s="76"/>
      <c r="PT35" s="76"/>
      <c r="PU35" s="76"/>
      <c r="PV35" s="76"/>
      <c r="PW35" s="76"/>
      <c r="PX35" s="76"/>
      <c r="PY35" s="76"/>
      <c r="PZ35" s="76"/>
      <c r="QA35" s="76"/>
      <c r="QB35" s="76"/>
      <c r="QC35" s="76"/>
      <c r="QD35" s="76"/>
      <c r="QE35" s="76"/>
      <c r="QF35" s="76"/>
      <c r="QG35" s="76"/>
      <c r="QH35" s="76"/>
      <c r="QI35" s="76"/>
      <c r="QJ35" s="76"/>
      <c r="QK35" s="76"/>
      <c r="QL35" s="76"/>
      <c r="QM35" s="76"/>
      <c r="QN35" s="76"/>
      <c r="QO35" s="76"/>
      <c r="QP35" s="76"/>
      <c r="QQ35" s="76"/>
      <c r="QR35" s="76"/>
      <c r="QS35" s="76"/>
      <c r="QT35" s="76"/>
      <c r="QU35" s="76"/>
      <c r="QV35" s="76"/>
      <c r="QW35" s="76"/>
      <c r="QX35" s="76"/>
      <c r="QY35" s="76"/>
      <c r="QZ35" s="76"/>
      <c r="RA35" s="76"/>
      <c r="RB35" s="76"/>
      <c r="RC35" s="76"/>
      <c r="RD35" s="76"/>
      <c r="RE35" s="76"/>
      <c r="RF35" s="76"/>
      <c r="RG35" s="76"/>
      <c r="RH35" s="76"/>
      <c r="RI35" s="76"/>
      <c r="RJ35" s="76"/>
      <c r="RK35" s="76"/>
      <c r="RL35" s="76"/>
      <c r="RM35" s="76"/>
      <c r="RN35" s="76"/>
      <c r="RO35" s="76"/>
      <c r="RP35" s="76"/>
      <c r="RQ35" s="76"/>
      <c r="RR35" s="76"/>
      <c r="RS35" s="76"/>
      <c r="RT35" s="76"/>
      <c r="RU35" s="76"/>
      <c r="RV35" s="76"/>
      <c r="RW35" s="76"/>
      <c r="RX35" s="76"/>
      <c r="RY35" s="76"/>
      <c r="RZ35" s="76"/>
      <c r="SA35" s="76"/>
      <c r="SB35" s="76"/>
      <c r="SC35" s="76"/>
      <c r="SD35" s="76"/>
      <c r="SE35" s="76"/>
      <c r="SF35" s="76"/>
      <c r="SG35" s="76"/>
      <c r="SH35" s="76"/>
      <c r="SI35" s="76"/>
      <c r="SJ35" s="76"/>
      <c r="SK35" s="76"/>
      <c r="SL35" s="76"/>
      <c r="SM35" s="76"/>
      <c r="SN35" s="76"/>
      <c r="SO35" s="76"/>
      <c r="SP35" s="76"/>
      <c r="SQ35" s="76"/>
      <c r="SR35" s="76"/>
      <c r="SS35" s="76"/>
      <c r="ST35" s="76"/>
      <c r="SU35" s="76"/>
      <c r="SV35" s="76"/>
      <c r="SW35" s="76"/>
      <c r="SX35" s="76"/>
      <c r="SY35" s="76"/>
      <c r="SZ35" s="76"/>
      <c r="TA35" s="76"/>
      <c r="TB35" s="76"/>
      <c r="TC35" s="76"/>
      <c r="TD35" s="76"/>
      <c r="TE35" s="76"/>
      <c r="TF35" s="76"/>
      <c r="TG35" s="76"/>
      <c r="TH35" s="76"/>
      <c r="TI35" s="76"/>
      <c r="TJ35" s="76"/>
      <c r="TK35" s="76"/>
      <c r="TL35" s="76"/>
      <c r="TM35" s="76"/>
      <c r="TN35" s="76"/>
      <c r="TO35" s="76"/>
      <c r="TP35" s="76"/>
      <c r="TQ35" s="76"/>
      <c r="TR35" s="76"/>
      <c r="TS35" s="76"/>
      <c r="TT35" s="76"/>
      <c r="TU35" s="76"/>
      <c r="TV35" s="76"/>
      <c r="TW35" s="76"/>
      <c r="TX35" s="76"/>
      <c r="TY35" s="76"/>
      <c r="TZ35" s="76"/>
      <c r="UA35" s="76"/>
      <c r="UB35" s="76"/>
      <c r="UC35" s="76"/>
      <c r="UD35" s="76"/>
      <c r="UE35" s="76"/>
      <c r="UF35" s="76"/>
      <c r="UG35" s="76"/>
      <c r="UH35" s="76"/>
      <c r="UI35" s="76"/>
      <c r="UJ35" s="76"/>
      <c r="UK35" s="76"/>
      <c r="UL35" s="76"/>
      <c r="UM35" s="76"/>
      <c r="UN35" s="76"/>
      <c r="UO35" s="76"/>
      <c r="UP35" s="76"/>
      <c r="UQ35" s="76"/>
      <c r="UR35" s="76"/>
      <c r="US35" s="76"/>
      <c r="UT35" s="76"/>
      <c r="UU35" s="76"/>
      <c r="UV35" s="76"/>
      <c r="UW35" s="76"/>
      <c r="UX35" s="76"/>
      <c r="UY35" s="76"/>
      <c r="UZ35" s="76"/>
      <c r="VA35" s="76"/>
      <c r="VB35" s="76"/>
      <c r="VC35" s="76"/>
      <c r="VD35" s="76"/>
      <c r="VE35" s="76"/>
      <c r="VF35" s="76"/>
      <c r="VG35" s="76"/>
      <c r="VH35" s="76"/>
      <c r="VI35" s="76"/>
      <c r="VJ35" s="76"/>
      <c r="VK35" s="76"/>
      <c r="VL35" s="76"/>
      <c r="VM35" s="76"/>
      <c r="VN35" s="76"/>
      <c r="VO35" s="76"/>
      <c r="VP35" s="76"/>
      <c r="VQ35" s="76"/>
      <c r="VR35" s="76"/>
      <c r="VS35" s="76"/>
      <c r="VT35" s="76"/>
      <c r="VU35" s="76"/>
      <c r="VV35" s="76"/>
      <c r="VW35" s="76"/>
      <c r="VX35" s="76"/>
      <c r="VY35" s="76"/>
      <c r="VZ35" s="76"/>
      <c r="WA35" s="76"/>
      <c r="WB35" s="76"/>
      <c r="WC35" s="76"/>
      <c r="WD35" s="76"/>
      <c r="WE35" s="76"/>
      <c r="WF35" s="76"/>
      <c r="WG35" s="76"/>
      <c r="WH35" s="76"/>
      <c r="WI35" s="76"/>
      <c r="WJ35" s="76"/>
      <c r="WK35" s="76"/>
      <c r="WL35" s="76"/>
      <c r="WM35" s="76"/>
      <c r="WN35" s="76"/>
      <c r="WO35" s="76"/>
      <c r="WP35" s="76"/>
      <c r="WQ35" s="76"/>
      <c r="WR35" s="76"/>
      <c r="WS35" s="76"/>
      <c r="WT35" s="76"/>
      <c r="WU35" s="76"/>
      <c r="WV35" s="76"/>
      <c r="WW35" s="76"/>
      <c r="WX35" s="76"/>
      <c r="WY35" s="76"/>
      <c r="WZ35" s="76"/>
      <c r="XA35" s="76"/>
      <c r="XB35" s="76"/>
      <c r="XC35" s="76"/>
      <c r="XD35" s="76"/>
      <c r="XE35" s="76"/>
      <c r="XF35" s="76"/>
      <c r="XG35" s="76"/>
      <c r="XH35" s="76"/>
      <c r="XI35" s="76"/>
      <c r="XJ35" s="76"/>
      <c r="XK35" s="76"/>
      <c r="XL35" s="76"/>
      <c r="XM35" s="76"/>
      <c r="XN35" s="76"/>
      <c r="XO35" s="76"/>
      <c r="XP35" s="76"/>
      <c r="XQ35" s="76"/>
      <c r="XR35" s="76"/>
      <c r="XS35" s="76"/>
      <c r="XT35" s="76"/>
      <c r="XU35" s="76"/>
      <c r="XV35" s="76"/>
      <c r="XW35" s="76"/>
      <c r="XX35" s="76"/>
      <c r="XY35" s="76"/>
      <c r="XZ35" s="76"/>
      <c r="YA35" s="76"/>
      <c r="YB35" s="76"/>
      <c r="YC35" s="76"/>
      <c r="YD35" s="76"/>
      <c r="YE35" s="76"/>
      <c r="YF35" s="76"/>
      <c r="YG35" s="76"/>
      <c r="YH35" s="76"/>
      <c r="YI35" s="76"/>
      <c r="YJ35" s="76"/>
      <c r="YK35" s="76"/>
      <c r="YL35" s="76"/>
      <c r="YM35" s="76"/>
      <c r="YN35" s="76"/>
      <c r="YO35" s="76"/>
      <c r="YP35" s="76"/>
      <c r="YQ35" s="76"/>
      <c r="YR35" s="76"/>
      <c r="YS35" s="76"/>
      <c r="YT35" s="76"/>
      <c r="YU35" s="76"/>
      <c r="YV35" s="76"/>
      <c r="YW35" s="76"/>
      <c r="YX35" s="76"/>
      <c r="YY35" s="76"/>
      <c r="YZ35" s="76"/>
      <c r="ZA35" s="76"/>
      <c r="ZB35" s="76"/>
      <c r="ZC35" s="76"/>
      <c r="ZD35" s="76"/>
      <c r="ZE35" s="76"/>
      <c r="ZF35" s="76"/>
      <c r="ZG35" s="76"/>
      <c r="ZH35" s="76"/>
      <c r="ZI35" s="76"/>
      <c r="ZJ35" s="76"/>
      <c r="ZK35" s="76"/>
      <c r="ZL35" s="76"/>
      <c r="ZM35" s="76"/>
      <c r="ZN35" s="76"/>
      <c r="ZO35" s="76"/>
      <c r="ZP35" s="76"/>
      <c r="ZQ35" s="76"/>
      <c r="ZR35" s="76"/>
      <c r="ZS35" s="76"/>
      <c r="ZT35" s="76"/>
      <c r="ZU35" s="76"/>
      <c r="ZV35" s="76"/>
      <c r="ZW35" s="76"/>
      <c r="ZX35" s="76"/>
      <c r="ZY35" s="76"/>
      <c r="ZZ35" s="76"/>
      <c r="AAA35" s="76"/>
      <c r="AAB35" s="76"/>
      <c r="AAC35" s="76"/>
      <c r="AAD35" s="76"/>
      <c r="AAE35" s="76"/>
      <c r="AAF35" s="76"/>
      <c r="AAG35" s="76"/>
      <c r="AAH35" s="76"/>
      <c r="AAI35" s="76"/>
      <c r="AAJ35" s="76"/>
      <c r="AAK35" s="76"/>
      <c r="AAL35" s="76"/>
      <c r="AAM35" s="76"/>
      <c r="AAN35" s="76"/>
      <c r="AAO35" s="76"/>
      <c r="AAP35" s="76"/>
      <c r="AAQ35" s="76"/>
      <c r="AAR35" s="76"/>
      <c r="AAS35" s="76"/>
      <c r="AAT35" s="76"/>
      <c r="AAU35" s="76"/>
      <c r="AAV35" s="76"/>
      <c r="AAW35" s="76"/>
      <c r="AAX35" s="76"/>
      <c r="AAY35" s="76"/>
      <c r="AAZ35" s="76"/>
      <c r="ABA35" s="76"/>
      <c r="ABB35" s="76"/>
      <c r="ABC35" s="76"/>
      <c r="ABD35" s="76"/>
      <c r="ABE35" s="76"/>
      <c r="ABF35" s="76"/>
      <c r="ABG35" s="76"/>
      <c r="ABH35" s="76"/>
      <c r="ABI35" s="76"/>
      <c r="ABJ35" s="76"/>
      <c r="ABK35" s="76"/>
      <c r="ABL35" s="76"/>
      <c r="ABM35" s="76"/>
      <c r="ABN35" s="76"/>
      <c r="ABO35" s="76"/>
      <c r="ABP35" s="76"/>
      <c r="ABQ35" s="76"/>
      <c r="ABR35" s="76"/>
      <c r="ABS35" s="76"/>
      <c r="ABT35" s="76"/>
      <c r="ABU35" s="76"/>
      <c r="ABV35" s="76"/>
      <c r="ABW35" s="76"/>
      <c r="ABX35" s="76"/>
      <c r="ABY35" s="76"/>
      <c r="ABZ35" s="76"/>
      <c r="ACA35" s="76"/>
      <c r="ACB35" s="76"/>
      <c r="ACC35" s="76"/>
      <c r="ACD35" s="76"/>
      <c r="ACE35" s="76"/>
      <c r="ACF35" s="76"/>
      <c r="ACG35" s="76"/>
      <c r="ACH35" s="76"/>
      <c r="ACI35" s="76"/>
      <c r="ACJ35" s="76"/>
      <c r="ACK35" s="76"/>
      <c r="ACL35" s="76"/>
      <c r="ACM35" s="76"/>
      <c r="ACN35" s="76"/>
      <c r="ACO35" s="76"/>
      <c r="ACP35" s="76"/>
      <c r="ACQ35" s="76"/>
      <c r="ACR35" s="76"/>
      <c r="ACS35" s="76"/>
      <c r="ACT35" s="76"/>
      <c r="ACU35" s="76"/>
      <c r="ACV35" s="76"/>
      <c r="ACW35" s="76"/>
      <c r="ACX35" s="76"/>
      <c r="ACY35" s="76"/>
      <c r="ACZ35" s="76"/>
      <c r="ADA35" s="76"/>
      <c r="ADB35" s="76"/>
      <c r="ADC35" s="76"/>
      <c r="ADD35" s="76"/>
      <c r="ADE35" s="76"/>
      <c r="ADF35" s="76"/>
      <c r="ADG35" s="76"/>
      <c r="ADH35" s="76"/>
      <c r="ADI35" s="76"/>
      <c r="ADJ35" s="76"/>
      <c r="ADK35" s="76"/>
      <c r="ADL35" s="76"/>
      <c r="ADM35" s="76"/>
      <c r="ADN35" s="76"/>
      <c r="ADO35" s="76"/>
      <c r="ADP35" s="76"/>
      <c r="ADQ35" s="76"/>
      <c r="ADR35" s="76"/>
      <c r="ADS35" s="76"/>
      <c r="ADT35" s="76"/>
      <c r="ADU35" s="76"/>
      <c r="ADV35" s="76"/>
      <c r="ADW35" s="76"/>
      <c r="ADX35" s="76"/>
      <c r="ADY35" s="76"/>
      <c r="ADZ35" s="76"/>
      <c r="AEA35" s="76"/>
      <c r="AEB35" s="76"/>
      <c r="AEC35" s="76"/>
      <c r="AED35" s="76"/>
      <c r="AEE35" s="76"/>
      <c r="AEF35" s="76"/>
      <c r="AEG35" s="76"/>
      <c r="AEH35" s="76"/>
      <c r="AEI35" s="76"/>
      <c r="AEJ35" s="76"/>
      <c r="AEK35" s="76"/>
      <c r="AEL35" s="76"/>
      <c r="AEM35" s="76"/>
      <c r="AEN35" s="76"/>
      <c r="AEO35" s="76"/>
      <c r="AEP35" s="76"/>
      <c r="AEQ35" s="76"/>
      <c r="AER35" s="76"/>
      <c r="AES35" s="76"/>
      <c r="AET35" s="76"/>
      <c r="AEU35" s="76"/>
      <c r="AEV35" s="76"/>
      <c r="AEW35" s="76"/>
      <c r="AEX35" s="76"/>
      <c r="AEY35" s="76"/>
      <c r="AEZ35" s="76"/>
      <c r="AFA35" s="76"/>
      <c r="AFB35" s="76"/>
      <c r="AFC35" s="76"/>
      <c r="AFD35" s="76"/>
      <c r="AFE35" s="76"/>
      <c r="AFF35" s="76"/>
      <c r="AFG35" s="76"/>
      <c r="AFH35" s="76"/>
      <c r="AFI35" s="76"/>
      <c r="AFJ35" s="76"/>
      <c r="AFK35" s="76"/>
      <c r="AFL35" s="76"/>
      <c r="AFM35" s="76"/>
      <c r="AFN35" s="76"/>
      <c r="AFO35" s="76"/>
      <c r="AFP35" s="76"/>
      <c r="AFQ35" s="76"/>
      <c r="AFR35" s="76"/>
      <c r="AFS35" s="76"/>
      <c r="AFT35" s="76"/>
      <c r="AFU35" s="76"/>
      <c r="AFV35" s="76"/>
      <c r="AFW35" s="76"/>
      <c r="AFX35" s="76"/>
      <c r="AFY35" s="76"/>
      <c r="AFZ35" s="76"/>
      <c r="AGA35" s="76"/>
      <c r="AGB35" s="76"/>
      <c r="AGC35" s="76"/>
      <c r="AGD35" s="76"/>
      <c r="AGE35" s="76"/>
      <c r="AGF35" s="76"/>
      <c r="AGG35" s="76"/>
      <c r="AGH35" s="76"/>
      <c r="AGI35" s="76"/>
      <c r="AGJ35" s="76"/>
      <c r="AGK35" s="76"/>
      <c r="AGL35" s="76"/>
      <c r="AGM35" s="76"/>
      <c r="AGN35" s="76"/>
      <c r="AGO35" s="76"/>
      <c r="AGP35" s="76"/>
      <c r="AGQ35" s="76"/>
      <c r="AGR35" s="76"/>
      <c r="AGS35" s="76"/>
      <c r="AGT35" s="76"/>
      <c r="AGU35" s="76"/>
      <c r="AGV35" s="76"/>
      <c r="AGW35" s="76"/>
      <c r="AGX35" s="76"/>
      <c r="AGY35" s="76"/>
      <c r="AGZ35" s="76"/>
      <c r="AHA35" s="76"/>
      <c r="AHB35" s="76"/>
      <c r="AHC35" s="76"/>
      <c r="AHD35" s="76"/>
      <c r="AHE35" s="76"/>
      <c r="AHF35" s="76"/>
      <c r="AHG35" s="76"/>
      <c r="AHH35" s="76"/>
      <c r="AHI35" s="76"/>
      <c r="AHJ35" s="76"/>
      <c r="AHK35" s="76"/>
      <c r="AHL35" s="76"/>
      <c r="AHM35" s="76"/>
      <c r="AHN35" s="76"/>
      <c r="AHO35" s="76"/>
      <c r="AHP35" s="76"/>
      <c r="AHQ35" s="76"/>
      <c r="AHR35" s="76"/>
      <c r="AHS35" s="76"/>
      <c r="AHT35" s="76"/>
      <c r="AHU35" s="76"/>
      <c r="AHV35" s="76"/>
      <c r="AHW35" s="76"/>
      <c r="AHX35" s="76"/>
      <c r="AHY35" s="76"/>
      <c r="AHZ35" s="76"/>
      <c r="AIA35" s="76"/>
      <c r="AIB35" s="76"/>
      <c r="AIC35" s="76"/>
      <c r="AID35" s="76"/>
      <c r="AIE35" s="76"/>
      <c r="AIF35" s="76"/>
      <c r="AIG35" s="76"/>
      <c r="AIH35" s="76"/>
      <c r="AII35" s="76"/>
      <c r="AIJ35" s="76"/>
      <c r="AIK35" s="76"/>
      <c r="AIL35" s="76"/>
      <c r="AIM35" s="76"/>
      <c r="AIN35" s="76"/>
      <c r="AIO35" s="76"/>
      <c r="AIP35" s="76"/>
      <c r="AIQ35" s="76"/>
      <c r="AIR35" s="76"/>
      <c r="AIS35" s="76"/>
      <c r="AIT35" s="76"/>
      <c r="AIU35" s="76"/>
      <c r="AIV35" s="76"/>
      <c r="AIW35" s="76"/>
      <c r="AIX35" s="76"/>
      <c r="AIY35" s="76"/>
      <c r="AIZ35" s="76"/>
      <c r="AJA35" s="76"/>
      <c r="AJB35" s="76"/>
      <c r="AJC35" s="76"/>
      <c r="AJD35" s="76"/>
      <c r="AJE35" s="76"/>
      <c r="AJF35" s="76"/>
      <c r="AJG35" s="76"/>
      <c r="AJH35" s="76"/>
      <c r="AJI35" s="76"/>
      <c r="AJJ35" s="76"/>
      <c r="AJK35" s="76"/>
      <c r="AJL35" s="76"/>
      <c r="AJM35" s="76"/>
      <c r="AJN35" s="76"/>
      <c r="AJO35" s="76"/>
      <c r="AJP35" s="76"/>
      <c r="AJQ35" s="76"/>
      <c r="AJR35" s="76"/>
      <c r="AJS35" s="76"/>
      <c r="AJT35" s="76"/>
      <c r="AJU35" s="76"/>
      <c r="AJV35" s="76"/>
      <c r="AJW35" s="76"/>
      <c r="AJX35" s="76"/>
      <c r="AJY35" s="76"/>
      <c r="AJZ35" s="76"/>
      <c r="AKA35" s="76"/>
      <c r="AKB35" s="76"/>
      <c r="AKC35" s="76"/>
      <c r="AKD35" s="76"/>
      <c r="AKE35" s="76"/>
      <c r="AKF35" s="76"/>
      <c r="AKG35" s="76"/>
      <c r="AKH35" s="76"/>
      <c r="AKI35" s="76"/>
      <c r="AKJ35" s="76"/>
      <c r="AKK35" s="76"/>
      <c r="AKL35" s="76"/>
      <c r="AKM35" s="76"/>
      <c r="AKN35" s="76"/>
      <c r="AKO35" s="76"/>
      <c r="AKP35" s="76"/>
      <c r="AKQ35" s="76"/>
      <c r="AKR35" s="76"/>
      <c r="AKS35" s="76"/>
      <c r="AKT35" s="76"/>
      <c r="AKU35" s="76"/>
      <c r="AKV35" s="76"/>
      <c r="AKW35" s="76"/>
      <c r="AKX35" s="76"/>
      <c r="AKY35" s="76"/>
      <c r="AKZ35" s="76"/>
      <c r="ALA35" s="76"/>
      <c r="ALB35" s="76"/>
      <c r="ALC35" s="76"/>
      <c r="ALD35" s="76"/>
      <c r="ALE35" s="76"/>
      <c r="ALF35" s="76"/>
      <c r="ALG35" s="76"/>
      <c r="ALH35" s="76"/>
      <c r="ALI35" s="76"/>
      <c r="ALJ35" s="76"/>
      <c r="ALK35" s="76"/>
      <c r="ALL35" s="76"/>
      <c r="ALM35" s="76"/>
      <c r="ALN35" s="76"/>
      <c r="ALO35" s="76"/>
      <c r="ALP35" s="76"/>
      <c r="ALQ35" s="76"/>
      <c r="ALR35" s="76"/>
      <c r="ALS35" s="76"/>
      <c r="ALT35" s="76"/>
      <c r="ALU35" s="76"/>
      <c r="ALV35" s="76"/>
      <c r="ALW35" s="76"/>
      <c r="ALX35" s="76"/>
      <c r="ALY35" s="76"/>
      <c r="ALZ35" s="76"/>
      <c r="AMA35" s="76"/>
      <c r="AMB35" s="76"/>
      <c r="AMC35" s="76"/>
      <c r="AMD35" s="76"/>
      <c r="AME35" s="76"/>
      <c r="AMF35" s="76"/>
      <c r="AMG35" s="76"/>
      <c r="AMH35" s="76"/>
      <c r="AMI35" s="76"/>
      <c r="AMJ35" s="76"/>
      <c r="AMK35" s="76"/>
    </row>
    <row r="36" spans="2:1025" ht="15.75" thickBot="1">
      <c r="AI36" s="65"/>
    </row>
    <row r="37" spans="2:1025" s="65" customFormat="1" ht="15.75" thickBot="1">
      <c r="C37" s="201" t="s">
        <v>3</v>
      </c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3"/>
      <c r="AG37" s="74"/>
      <c r="AI37" s="1"/>
      <c r="AJ37" s="1"/>
      <c r="AK37" s="1"/>
      <c r="AL37" s="1"/>
      <c r="AM37" s="76"/>
      <c r="AN37" s="76"/>
      <c r="AO37" s="1"/>
      <c r="BD37" s="92"/>
    </row>
    <row r="38" spans="2:1025">
      <c r="C38" s="104" t="s">
        <v>9</v>
      </c>
      <c r="D38" s="3" t="s">
        <v>10</v>
      </c>
      <c r="E38" s="3" t="s">
        <v>11</v>
      </c>
      <c r="F38" s="3" t="s">
        <v>12</v>
      </c>
      <c r="G38" s="3" t="s">
        <v>13</v>
      </c>
      <c r="H38" s="4" t="s">
        <v>14</v>
      </c>
      <c r="I38" s="4" t="s">
        <v>15</v>
      </c>
      <c r="J38" s="3" t="s">
        <v>9</v>
      </c>
      <c r="K38" s="3" t="s">
        <v>10</v>
      </c>
      <c r="L38" s="3" t="s">
        <v>11</v>
      </c>
      <c r="M38" s="3" t="s">
        <v>12</v>
      </c>
      <c r="N38" s="3" t="s">
        <v>13</v>
      </c>
      <c r="O38" s="4" t="s">
        <v>14</v>
      </c>
      <c r="P38" s="4" t="s">
        <v>15</v>
      </c>
      <c r="Q38" s="3" t="s">
        <v>9</v>
      </c>
      <c r="R38" s="3" t="s">
        <v>10</v>
      </c>
      <c r="S38" s="3" t="s">
        <v>11</v>
      </c>
      <c r="T38" s="3" t="s">
        <v>12</v>
      </c>
      <c r="U38" s="3" t="s">
        <v>13</v>
      </c>
      <c r="V38" s="4" t="s">
        <v>14</v>
      </c>
      <c r="W38" s="4" t="s">
        <v>15</v>
      </c>
      <c r="X38" s="3" t="s">
        <v>9</v>
      </c>
      <c r="Y38" s="3" t="s">
        <v>10</v>
      </c>
      <c r="Z38" s="3" t="s">
        <v>11</v>
      </c>
      <c r="AA38" s="3" t="s">
        <v>12</v>
      </c>
      <c r="AB38" s="3" t="s">
        <v>13</v>
      </c>
      <c r="AC38" s="4" t="s">
        <v>14</v>
      </c>
      <c r="AD38" s="4" t="s">
        <v>15</v>
      </c>
      <c r="AE38" s="3" t="s">
        <v>9</v>
      </c>
      <c r="AF38" s="39" t="s">
        <v>10</v>
      </c>
      <c r="AO38" s="65" t="s">
        <v>26</v>
      </c>
      <c r="AP38" s="93" t="s">
        <v>22</v>
      </c>
      <c r="AQ38" s="65" t="s">
        <v>16</v>
      </c>
      <c r="AR38" s="65" t="s">
        <v>17</v>
      </c>
      <c r="AS38" s="65" t="s">
        <v>19</v>
      </c>
      <c r="AT38" s="65" t="s">
        <v>20</v>
      </c>
      <c r="AU38" s="65" t="s">
        <v>18</v>
      </c>
      <c r="AV38" s="65" t="s">
        <v>21</v>
      </c>
      <c r="AW38" s="65" t="s">
        <v>38</v>
      </c>
      <c r="AX38" s="65"/>
    </row>
    <row r="39" spans="2:1025">
      <c r="B39" s="1" t="s">
        <v>25</v>
      </c>
      <c r="C39" s="56">
        <v>1</v>
      </c>
      <c r="D39" s="2">
        <v>2</v>
      </c>
      <c r="E39" s="2">
        <v>3</v>
      </c>
      <c r="F39" s="2">
        <v>4</v>
      </c>
      <c r="G39" s="2">
        <v>5</v>
      </c>
      <c r="H39" s="2">
        <v>6</v>
      </c>
      <c r="I39" s="2">
        <v>7</v>
      </c>
      <c r="J39" s="2">
        <v>8</v>
      </c>
      <c r="K39" s="2">
        <v>9</v>
      </c>
      <c r="L39" s="2">
        <v>10</v>
      </c>
      <c r="M39" s="2">
        <v>11</v>
      </c>
      <c r="N39" s="2">
        <v>12</v>
      </c>
      <c r="O39" s="2">
        <v>13</v>
      </c>
      <c r="P39" s="2">
        <v>14</v>
      </c>
      <c r="Q39" s="2">
        <v>15</v>
      </c>
      <c r="R39" s="2">
        <v>16</v>
      </c>
      <c r="S39" s="2">
        <v>17</v>
      </c>
      <c r="T39" s="2">
        <v>18</v>
      </c>
      <c r="U39" s="2">
        <v>19</v>
      </c>
      <c r="V39" s="2">
        <v>20</v>
      </c>
      <c r="W39" s="2">
        <v>21</v>
      </c>
      <c r="X39" s="2">
        <v>22</v>
      </c>
      <c r="Y39" s="2">
        <v>23</v>
      </c>
      <c r="Z39" s="2">
        <v>24</v>
      </c>
      <c r="AA39" s="2">
        <v>25</v>
      </c>
      <c r="AB39" s="2">
        <v>26</v>
      </c>
      <c r="AC39" s="2">
        <v>27</v>
      </c>
      <c r="AD39" s="2">
        <v>28</v>
      </c>
      <c r="AE39" s="2">
        <v>29</v>
      </c>
      <c r="AF39" s="26">
        <v>30</v>
      </c>
      <c r="AH39" s="1" t="s">
        <v>47</v>
      </c>
      <c r="AI39" s="1" t="s">
        <v>9</v>
      </c>
      <c r="AO39" s="1">
        <f>SUM(AQ39:AV39)</f>
        <v>17</v>
      </c>
      <c r="AP39" s="94">
        <v>1</v>
      </c>
      <c r="AQ39" s="1">
        <f t="shared" ref="AQ39:AQ44" si="32">COUNTIF(C40:AG40,"M3")</f>
        <v>4</v>
      </c>
      <c r="AR39" s="1">
        <f t="shared" ref="AR39:AR44" si="33">COUNTIF(C40:AG40,"M4")</f>
        <v>0</v>
      </c>
      <c r="AS39" s="1">
        <f t="shared" ref="AS39:AS44" si="34">COUNTIF(C40:AG40,"T3")</f>
        <v>4</v>
      </c>
      <c r="AT39" s="1">
        <f t="shared" ref="AT39:AT44" si="35">COUNTIF(C40:AG40,"T4")</f>
        <v>2</v>
      </c>
      <c r="AU39" s="1">
        <f t="shared" ref="AU39:AU44" si="36">COUNTIF(C40:AG40,"N3")</f>
        <v>5</v>
      </c>
      <c r="AV39" s="1">
        <f t="shared" ref="AV39:AV44" si="37">COUNTIF(C40:AG40,"N4")</f>
        <v>2</v>
      </c>
      <c r="AW39" s="1">
        <f>AQ39*8+AR39*10+AS39*8+AT39*10+AU39*10+AV39*10</f>
        <v>154</v>
      </c>
    </row>
    <row r="40" spans="2:1025">
      <c r="B40" s="1">
        <v>1</v>
      </c>
      <c r="C40" s="41"/>
      <c r="D40" s="9" t="s">
        <v>18</v>
      </c>
      <c r="E40" s="9" t="s">
        <v>18</v>
      </c>
      <c r="F40" s="9" t="s">
        <v>18</v>
      </c>
      <c r="G40" s="9" t="s">
        <v>18</v>
      </c>
      <c r="H40" s="11"/>
      <c r="I40" s="11"/>
      <c r="J40" s="9" t="s">
        <v>19</v>
      </c>
      <c r="K40" s="9"/>
      <c r="L40" s="9"/>
      <c r="M40" s="9" t="s">
        <v>19</v>
      </c>
      <c r="N40" s="9" t="s">
        <v>19</v>
      </c>
      <c r="O40" s="11" t="s">
        <v>20</v>
      </c>
      <c r="P40" s="11" t="s">
        <v>20</v>
      </c>
      <c r="Q40" s="12"/>
      <c r="R40" s="12" t="s">
        <v>16</v>
      </c>
      <c r="S40" s="12" t="s">
        <v>16</v>
      </c>
      <c r="T40" s="12" t="s">
        <v>16</v>
      </c>
      <c r="U40" s="12" t="s">
        <v>16</v>
      </c>
      <c r="V40" s="11"/>
      <c r="W40" s="11"/>
      <c r="X40" s="12" t="s">
        <v>18</v>
      </c>
      <c r="Y40" s="9"/>
      <c r="Z40" s="9"/>
      <c r="AA40" s="9"/>
      <c r="AB40" s="9"/>
      <c r="AC40" s="11" t="s">
        <v>21</v>
      </c>
      <c r="AD40" s="11" t="s">
        <v>21</v>
      </c>
      <c r="AE40" s="9"/>
      <c r="AF40" s="42" t="s">
        <v>19</v>
      </c>
      <c r="AH40" s="1">
        <v>0</v>
      </c>
      <c r="AI40" s="1">
        <f t="shared" ref="AI40:AI45" si="38">COUNTIF(C40:AG40,"L")+COUNTBLANK(C40:AG40)</f>
        <v>14</v>
      </c>
      <c r="AO40" s="1">
        <f t="shared" ref="AO40:AO44" si="39">SUM(AQ40:AV40)</f>
        <v>17</v>
      </c>
      <c r="AP40" s="94">
        <v>2</v>
      </c>
      <c r="AQ40" s="1">
        <f t="shared" si="32"/>
        <v>7</v>
      </c>
      <c r="AR40" s="1">
        <f t="shared" si="33"/>
        <v>2</v>
      </c>
      <c r="AS40" s="1">
        <f t="shared" si="34"/>
        <v>4</v>
      </c>
      <c r="AT40" s="1">
        <f t="shared" si="35"/>
        <v>0</v>
      </c>
      <c r="AU40" s="1">
        <f t="shared" si="36"/>
        <v>2</v>
      </c>
      <c r="AV40" s="1">
        <f t="shared" si="37"/>
        <v>2</v>
      </c>
      <c r="AW40" s="1">
        <f t="shared" ref="AW40:AW44" si="40">AQ40*8+AR40*10+AS40*8+AT40*10+AU40*10+AV40*10</f>
        <v>148</v>
      </c>
    </row>
    <row r="41" spans="2:1025">
      <c r="B41" s="1">
        <v>2</v>
      </c>
      <c r="C41" s="41"/>
      <c r="D41" s="9" t="s">
        <v>16</v>
      </c>
      <c r="E41" s="9" t="s">
        <v>16</v>
      </c>
      <c r="F41" s="9" t="s">
        <v>16</v>
      </c>
      <c r="G41" s="9" t="s">
        <v>16</v>
      </c>
      <c r="H41" s="11"/>
      <c r="I41" s="11"/>
      <c r="J41" s="9" t="s">
        <v>18</v>
      </c>
      <c r="K41" s="9"/>
      <c r="L41" s="9"/>
      <c r="M41" s="9"/>
      <c r="N41" s="9"/>
      <c r="O41" s="11" t="s">
        <v>21</v>
      </c>
      <c r="P41" s="11" t="s">
        <v>21</v>
      </c>
      <c r="Q41" s="12"/>
      <c r="R41" s="12" t="s">
        <v>19</v>
      </c>
      <c r="S41" s="12" t="s">
        <v>19</v>
      </c>
      <c r="T41" s="12" t="s">
        <v>19</v>
      </c>
      <c r="U41" s="12" t="s">
        <v>19</v>
      </c>
      <c r="V41" s="11"/>
      <c r="W41" s="11"/>
      <c r="X41" s="12" t="s">
        <v>16</v>
      </c>
      <c r="Y41" s="9"/>
      <c r="Z41" s="9"/>
      <c r="AA41" s="9" t="s">
        <v>16</v>
      </c>
      <c r="AB41" s="9" t="s">
        <v>16</v>
      </c>
      <c r="AC41" s="11" t="s">
        <v>17</v>
      </c>
      <c r="AD41" s="11" t="s">
        <v>17</v>
      </c>
      <c r="AE41" s="17"/>
      <c r="AF41" s="42" t="s">
        <v>18</v>
      </c>
      <c r="AH41" s="1">
        <v>0</v>
      </c>
      <c r="AI41" s="1">
        <f t="shared" si="38"/>
        <v>14</v>
      </c>
      <c r="AO41" s="1">
        <f t="shared" si="39"/>
        <v>19</v>
      </c>
      <c r="AP41" s="94">
        <v>3</v>
      </c>
      <c r="AQ41" s="1">
        <f t="shared" si="32"/>
        <v>4</v>
      </c>
      <c r="AR41" s="1">
        <f t="shared" si="33"/>
        <v>2</v>
      </c>
      <c r="AS41" s="1">
        <f t="shared" si="34"/>
        <v>7</v>
      </c>
      <c r="AT41" s="1">
        <f t="shared" si="35"/>
        <v>2</v>
      </c>
      <c r="AU41" s="1">
        <f t="shared" si="36"/>
        <v>4</v>
      </c>
      <c r="AV41" s="1">
        <f t="shared" si="37"/>
        <v>0</v>
      </c>
      <c r="AW41" s="1">
        <f t="shared" si="40"/>
        <v>168</v>
      </c>
    </row>
    <row r="42" spans="2:1025">
      <c r="B42" s="1">
        <v>3</v>
      </c>
      <c r="C42" s="41"/>
      <c r="D42" s="9" t="s">
        <v>19</v>
      </c>
      <c r="E42" s="9" t="s">
        <v>19</v>
      </c>
      <c r="F42" s="9" t="s">
        <v>19</v>
      </c>
      <c r="G42" s="9" t="s">
        <v>19</v>
      </c>
      <c r="H42" s="11"/>
      <c r="I42" s="11"/>
      <c r="J42" s="9" t="s">
        <v>16</v>
      </c>
      <c r="K42" s="9" t="s">
        <v>16</v>
      </c>
      <c r="L42" s="9" t="s">
        <v>16</v>
      </c>
      <c r="M42" s="9"/>
      <c r="N42" s="9"/>
      <c r="O42" s="11" t="s">
        <v>17</v>
      </c>
      <c r="P42" s="11" t="s">
        <v>17</v>
      </c>
      <c r="Q42" s="12"/>
      <c r="R42" s="12" t="s">
        <v>18</v>
      </c>
      <c r="S42" s="12" t="s">
        <v>18</v>
      </c>
      <c r="T42" s="12" t="s">
        <v>18</v>
      </c>
      <c r="U42" s="12" t="s">
        <v>18</v>
      </c>
      <c r="V42" s="11"/>
      <c r="W42" s="11"/>
      <c r="X42" s="12" t="s">
        <v>19</v>
      </c>
      <c r="Y42" s="9" t="s">
        <v>19</v>
      </c>
      <c r="Z42" s="9" t="s">
        <v>19</v>
      </c>
      <c r="AA42" s="9"/>
      <c r="AB42" s="9"/>
      <c r="AC42" s="11" t="s">
        <v>20</v>
      </c>
      <c r="AD42" s="11" t="s">
        <v>20</v>
      </c>
      <c r="AE42" s="12"/>
      <c r="AF42" s="57" t="s">
        <v>16</v>
      </c>
      <c r="AH42" s="1">
        <v>0</v>
      </c>
      <c r="AI42" s="1">
        <f t="shared" si="38"/>
        <v>12</v>
      </c>
      <c r="AO42" s="1">
        <f t="shared" si="39"/>
        <v>17</v>
      </c>
      <c r="AP42" s="94">
        <v>4</v>
      </c>
      <c r="AQ42" s="1">
        <f t="shared" si="32"/>
        <v>3</v>
      </c>
      <c r="AR42" s="1">
        <f t="shared" si="33"/>
        <v>2</v>
      </c>
      <c r="AS42" s="1">
        <f t="shared" si="34"/>
        <v>5</v>
      </c>
      <c r="AT42" s="1">
        <f t="shared" si="35"/>
        <v>0</v>
      </c>
      <c r="AU42" s="1">
        <f t="shared" si="36"/>
        <v>5</v>
      </c>
      <c r="AV42" s="1">
        <f t="shared" si="37"/>
        <v>2</v>
      </c>
      <c r="AW42" s="1">
        <f t="shared" si="40"/>
        <v>154</v>
      </c>
    </row>
    <row r="43" spans="2:1025">
      <c r="B43" s="1">
        <v>4</v>
      </c>
      <c r="C43" s="41" t="s">
        <v>18</v>
      </c>
      <c r="D43" s="9"/>
      <c r="E43" s="9"/>
      <c r="F43" s="95"/>
      <c r="G43" s="95"/>
      <c r="H43" s="11" t="s">
        <v>21</v>
      </c>
      <c r="I43" s="11" t="s">
        <v>21</v>
      </c>
      <c r="J43" s="9"/>
      <c r="K43" s="9" t="s">
        <v>19</v>
      </c>
      <c r="L43" s="9" t="s">
        <v>19</v>
      </c>
      <c r="M43" s="9" t="s">
        <v>19</v>
      </c>
      <c r="N43" s="9" t="s">
        <v>19</v>
      </c>
      <c r="O43" s="11"/>
      <c r="P43" s="11"/>
      <c r="Q43" s="12" t="s">
        <v>16</v>
      </c>
      <c r="R43" s="9"/>
      <c r="S43" s="9"/>
      <c r="T43" s="9" t="s">
        <v>16</v>
      </c>
      <c r="U43" s="9" t="s">
        <v>16</v>
      </c>
      <c r="V43" s="11" t="s">
        <v>17</v>
      </c>
      <c r="W43" s="11" t="s">
        <v>17</v>
      </c>
      <c r="X43" s="9"/>
      <c r="Y43" s="9" t="s">
        <v>18</v>
      </c>
      <c r="Z43" s="12" t="s">
        <v>18</v>
      </c>
      <c r="AA43" s="12" t="s">
        <v>18</v>
      </c>
      <c r="AB43" s="12" t="s">
        <v>18</v>
      </c>
      <c r="AC43" s="11"/>
      <c r="AD43" s="11"/>
      <c r="AE43" s="12" t="s">
        <v>19</v>
      </c>
      <c r="AF43" s="42"/>
      <c r="AH43" s="1">
        <v>0</v>
      </c>
      <c r="AI43" s="1">
        <f t="shared" si="38"/>
        <v>14</v>
      </c>
      <c r="AO43" s="1">
        <f t="shared" si="39"/>
        <v>19</v>
      </c>
      <c r="AP43" s="94">
        <v>5</v>
      </c>
      <c r="AQ43" s="1">
        <f t="shared" si="32"/>
        <v>7</v>
      </c>
      <c r="AR43" s="1">
        <f t="shared" si="33"/>
        <v>2</v>
      </c>
      <c r="AS43" s="1">
        <f t="shared" si="34"/>
        <v>3</v>
      </c>
      <c r="AT43" s="1">
        <f t="shared" si="35"/>
        <v>2</v>
      </c>
      <c r="AU43" s="1">
        <f t="shared" si="36"/>
        <v>5</v>
      </c>
      <c r="AV43" s="1">
        <f t="shared" si="37"/>
        <v>0</v>
      </c>
      <c r="AW43" s="1">
        <f t="shared" si="40"/>
        <v>170</v>
      </c>
    </row>
    <row r="44" spans="2:1025">
      <c r="B44" s="1">
        <v>5</v>
      </c>
      <c r="C44" s="41" t="s">
        <v>16</v>
      </c>
      <c r="D44" s="9"/>
      <c r="E44" s="9"/>
      <c r="F44" s="9" t="s">
        <v>16</v>
      </c>
      <c r="G44" s="9" t="s">
        <v>16</v>
      </c>
      <c r="H44" s="11" t="s">
        <v>17</v>
      </c>
      <c r="I44" s="11" t="s">
        <v>17</v>
      </c>
      <c r="J44" s="95"/>
      <c r="K44" s="9" t="s">
        <v>18</v>
      </c>
      <c r="L44" s="9" t="s">
        <v>18</v>
      </c>
      <c r="M44" s="9" t="s">
        <v>18</v>
      </c>
      <c r="N44" s="9" t="s">
        <v>18</v>
      </c>
      <c r="O44" s="11"/>
      <c r="P44" s="11"/>
      <c r="Q44" s="12" t="s">
        <v>19</v>
      </c>
      <c r="R44" s="9" t="s">
        <v>19</v>
      </c>
      <c r="S44" s="9" t="s">
        <v>19</v>
      </c>
      <c r="T44" s="9"/>
      <c r="U44" s="9"/>
      <c r="V44" s="11" t="s">
        <v>20</v>
      </c>
      <c r="W44" s="11" t="s">
        <v>20</v>
      </c>
      <c r="X44" s="12"/>
      <c r="Y44" s="9" t="s">
        <v>16</v>
      </c>
      <c r="Z44" s="9" t="s">
        <v>16</v>
      </c>
      <c r="AA44" s="9" t="s">
        <v>16</v>
      </c>
      <c r="AB44" s="9" t="s">
        <v>16</v>
      </c>
      <c r="AC44" s="11"/>
      <c r="AD44" s="11"/>
      <c r="AE44" s="9" t="s">
        <v>18</v>
      </c>
      <c r="AF44" s="42"/>
      <c r="AH44" s="1">
        <v>0</v>
      </c>
      <c r="AI44" s="1">
        <f t="shared" si="38"/>
        <v>12</v>
      </c>
      <c r="AJ44" s="65"/>
      <c r="AK44" s="65"/>
      <c r="AL44" s="65"/>
      <c r="AM44" s="92"/>
      <c r="AN44" s="92"/>
      <c r="AO44" s="1">
        <f t="shared" si="39"/>
        <v>18</v>
      </c>
      <c r="AP44" s="94">
        <v>6</v>
      </c>
      <c r="AQ44" s="1">
        <f t="shared" si="32"/>
        <v>6</v>
      </c>
      <c r="AR44" s="1">
        <f t="shared" si="33"/>
        <v>0</v>
      </c>
      <c r="AS44" s="1">
        <f t="shared" si="34"/>
        <v>7</v>
      </c>
      <c r="AT44" s="1">
        <f t="shared" si="35"/>
        <v>2</v>
      </c>
      <c r="AU44" s="1">
        <f t="shared" si="36"/>
        <v>1</v>
      </c>
      <c r="AV44" s="1">
        <f t="shared" si="37"/>
        <v>2</v>
      </c>
      <c r="AW44" s="1">
        <f t="shared" si="40"/>
        <v>154</v>
      </c>
    </row>
    <row r="45" spans="2:1025" ht="15.75" thickBot="1">
      <c r="B45" s="1">
        <v>6</v>
      </c>
      <c r="C45" s="52" t="s">
        <v>19</v>
      </c>
      <c r="D45" s="47" t="s">
        <v>19</v>
      </c>
      <c r="E45" s="47" t="s">
        <v>19</v>
      </c>
      <c r="F45" s="47"/>
      <c r="G45" s="47"/>
      <c r="H45" s="46" t="s">
        <v>20</v>
      </c>
      <c r="I45" s="46" t="s">
        <v>20</v>
      </c>
      <c r="J45" s="99"/>
      <c r="K45" s="47" t="s">
        <v>16</v>
      </c>
      <c r="L45" s="45" t="s">
        <v>16</v>
      </c>
      <c r="M45" s="47" t="s">
        <v>16</v>
      </c>
      <c r="N45" s="47" t="s">
        <v>16</v>
      </c>
      <c r="O45" s="46"/>
      <c r="P45" s="46"/>
      <c r="Q45" s="45" t="s">
        <v>18</v>
      </c>
      <c r="R45" s="99"/>
      <c r="S45" s="99"/>
      <c r="T45" s="47"/>
      <c r="U45" s="47"/>
      <c r="V45" s="46" t="s">
        <v>21</v>
      </c>
      <c r="W45" s="46" t="s">
        <v>21</v>
      </c>
      <c r="X45" s="47"/>
      <c r="Y45" s="47" t="s">
        <v>19</v>
      </c>
      <c r="Z45" s="45" t="s">
        <v>19</v>
      </c>
      <c r="AA45" s="45" t="s">
        <v>19</v>
      </c>
      <c r="AB45" s="45" t="s">
        <v>19</v>
      </c>
      <c r="AC45" s="46"/>
      <c r="AD45" s="46"/>
      <c r="AE45" s="45" t="s">
        <v>16</v>
      </c>
      <c r="AF45" s="50" t="s">
        <v>16</v>
      </c>
      <c r="AH45" s="1">
        <v>0</v>
      </c>
      <c r="AI45" s="1">
        <f t="shared" si="38"/>
        <v>13</v>
      </c>
      <c r="AO45" s="71"/>
      <c r="AW45" s="1">
        <f>AVERAGE(AW39:AW44)</f>
        <v>158</v>
      </c>
      <c r="AX45" s="1">
        <f>AW45/31*7</f>
        <v>35.677419354838712</v>
      </c>
    </row>
    <row r="46" spans="2:102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76"/>
      <c r="AJ46" s="37"/>
      <c r="AK46" s="70"/>
      <c r="AL46" s="70"/>
      <c r="AM46" s="37"/>
      <c r="AN46" s="37"/>
      <c r="AO46" s="71"/>
    </row>
    <row r="47" spans="2:1025" s="77" customFormat="1">
      <c r="B47" s="76"/>
      <c r="C47" s="128">
        <f>COUNTIF(C39:C45,"M3")+COUNTIF(C39:C45,"M4")+COUNTIF(C39:C45,"T3")+COUNTIF(C39:C45,"T4")+COUNTIF(C39:C45,"N3")+COUNTIF(C39:C45,"N4")</f>
        <v>3</v>
      </c>
      <c r="D47" s="128">
        <f t="shared" ref="D47:AF47" si="41">COUNTIF(D39:D45,"M3")+COUNTIF(D39:D45,"M4")+COUNTIF(D39:D45,"T3")+COUNTIF(D39:D45,"T4")+COUNTIF(D39:D45,"N3")+COUNTIF(D39:D45,"N4")</f>
        <v>4</v>
      </c>
      <c r="E47" s="128">
        <f t="shared" si="41"/>
        <v>4</v>
      </c>
      <c r="F47" s="128">
        <f t="shared" si="41"/>
        <v>4</v>
      </c>
      <c r="G47" s="128">
        <f t="shared" si="41"/>
        <v>4</v>
      </c>
      <c r="H47" s="128">
        <f t="shared" si="41"/>
        <v>3</v>
      </c>
      <c r="I47" s="128">
        <f t="shared" si="41"/>
        <v>3</v>
      </c>
      <c r="J47" s="128">
        <f t="shared" si="41"/>
        <v>3</v>
      </c>
      <c r="K47" s="128">
        <f t="shared" si="41"/>
        <v>4</v>
      </c>
      <c r="L47" s="128">
        <f t="shared" si="41"/>
        <v>4</v>
      </c>
      <c r="M47" s="128">
        <f t="shared" si="41"/>
        <v>4</v>
      </c>
      <c r="N47" s="128">
        <f t="shared" si="41"/>
        <v>4</v>
      </c>
      <c r="O47" s="128">
        <f t="shared" si="41"/>
        <v>3</v>
      </c>
      <c r="P47" s="128">
        <f t="shared" si="41"/>
        <v>3</v>
      </c>
      <c r="Q47" s="128">
        <f t="shared" si="41"/>
        <v>3</v>
      </c>
      <c r="R47" s="128">
        <f t="shared" si="41"/>
        <v>4</v>
      </c>
      <c r="S47" s="128">
        <f t="shared" si="41"/>
        <v>4</v>
      </c>
      <c r="T47" s="128">
        <f t="shared" si="41"/>
        <v>4</v>
      </c>
      <c r="U47" s="128">
        <f t="shared" si="41"/>
        <v>4</v>
      </c>
      <c r="V47" s="128">
        <f t="shared" si="41"/>
        <v>3</v>
      </c>
      <c r="W47" s="128">
        <f t="shared" si="41"/>
        <v>3</v>
      </c>
      <c r="X47" s="128">
        <f t="shared" si="41"/>
        <v>3</v>
      </c>
      <c r="Y47" s="128">
        <f t="shared" si="41"/>
        <v>4</v>
      </c>
      <c r="Z47" s="128">
        <f t="shared" si="41"/>
        <v>4</v>
      </c>
      <c r="AA47" s="128">
        <f t="shared" si="41"/>
        <v>4</v>
      </c>
      <c r="AB47" s="128">
        <f t="shared" si="41"/>
        <v>4</v>
      </c>
      <c r="AC47" s="128">
        <f t="shared" si="41"/>
        <v>3</v>
      </c>
      <c r="AD47" s="128">
        <f t="shared" si="41"/>
        <v>3</v>
      </c>
      <c r="AE47" s="128">
        <f t="shared" si="41"/>
        <v>3</v>
      </c>
      <c r="AF47" s="128">
        <f t="shared" si="41"/>
        <v>4</v>
      </c>
      <c r="AG47" s="128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  <c r="IW47" s="76"/>
      <c r="IX47" s="76"/>
      <c r="IY47" s="76"/>
      <c r="IZ47" s="76"/>
      <c r="JA47" s="76"/>
      <c r="JB47" s="76"/>
      <c r="JC47" s="76"/>
      <c r="JD47" s="76"/>
      <c r="JE47" s="76"/>
      <c r="JF47" s="76"/>
      <c r="JG47" s="76"/>
      <c r="JH47" s="76"/>
      <c r="JI47" s="76"/>
      <c r="JJ47" s="76"/>
      <c r="JK47" s="76"/>
      <c r="JL47" s="76"/>
      <c r="JM47" s="76"/>
      <c r="JN47" s="76"/>
      <c r="JO47" s="76"/>
      <c r="JP47" s="76"/>
      <c r="JQ47" s="76"/>
      <c r="JR47" s="76"/>
      <c r="JS47" s="76"/>
      <c r="JT47" s="76"/>
      <c r="JU47" s="76"/>
      <c r="JV47" s="76"/>
      <c r="JW47" s="76"/>
      <c r="JX47" s="76"/>
      <c r="JY47" s="76"/>
      <c r="JZ47" s="76"/>
      <c r="KA47" s="76"/>
      <c r="KB47" s="76"/>
      <c r="KC47" s="76"/>
      <c r="KD47" s="76"/>
      <c r="KE47" s="76"/>
      <c r="KF47" s="76"/>
      <c r="KG47" s="76"/>
      <c r="KH47" s="76"/>
      <c r="KI47" s="76"/>
      <c r="KJ47" s="76"/>
      <c r="KK47" s="76"/>
      <c r="KL47" s="76"/>
      <c r="KM47" s="76"/>
      <c r="KN47" s="76"/>
      <c r="KO47" s="76"/>
      <c r="KP47" s="76"/>
      <c r="KQ47" s="76"/>
      <c r="KR47" s="76"/>
      <c r="KS47" s="76"/>
      <c r="KT47" s="76"/>
      <c r="KU47" s="76"/>
      <c r="KV47" s="76"/>
      <c r="KW47" s="76"/>
      <c r="KX47" s="76"/>
      <c r="KY47" s="76"/>
      <c r="KZ47" s="76"/>
      <c r="LA47" s="76"/>
      <c r="LB47" s="76"/>
      <c r="LC47" s="76"/>
      <c r="LD47" s="76"/>
      <c r="LE47" s="76"/>
      <c r="LF47" s="76"/>
      <c r="LG47" s="76"/>
      <c r="LH47" s="76"/>
      <c r="LI47" s="76"/>
      <c r="LJ47" s="76"/>
      <c r="LK47" s="76"/>
      <c r="LL47" s="76"/>
      <c r="LM47" s="76"/>
      <c r="LN47" s="76"/>
      <c r="LO47" s="76"/>
      <c r="LP47" s="76"/>
      <c r="LQ47" s="76"/>
      <c r="LR47" s="76"/>
      <c r="LS47" s="76"/>
      <c r="LT47" s="76"/>
      <c r="LU47" s="76"/>
      <c r="LV47" s="76"/>
      <c r="LW47" s="76"/>
      <c r="LX47" s="76"/>
      <c r="LY47" s="76"/>
      <c r="LZ47" s="76"/>
      <c r="MA47" s="76"/>
      <c r="MB47" s="76"/>
      <c r="MC47" s="76"/>
      <c r="MD47" s="76"/>
      <c r="ME47" s="76"/>
      <c r="MF47" s="76"/>
      <c r="MG47" s="76"/>
      <c r="MH47" s="76"/>
      <c r="MI47" s="76"/>
      <c r="MJ47" s="76"/>
      <c r="MK47" s="76"/>
      <c r="ML47" s="76"/>
      <c r="MM47" s="76"/>
      <c r="MN47" s="76"/>
      <c r="MO47" s="76"/>
      <c r="MP47" s="76"/>
      <c r="MQ47" s="76"/>
      <c r="MR47" s="76"/>
      <c r="MS47" s="76"/>
      <c r="MT47" s="76"/>
      <c r="MU47" s="76"/>
      <c r="MV47" s="76"/>
      <c r="MW47" s="76"/>
      <c r="MX47" s="76"/>
      <c r="MY47" s="76"/>
      <c r="MZ47" s="76"/>
      <c r="NA47" s="76"/>
      <c r="NB47" s="76"/>
      <c r="NC47" s="76"/>
      <c r="ND47" s="76"/>
      <c r="NE47" s="76"/>
      <c r="NF47" s="76"/>
      <c r="NG47" s="76"/>
      <c r="NH47" s="76"/>
      <c r="NI47" s="76"/>
      <c r="NJ47" s="76"/>
      <c r="NK47" s="76"/>
      <c r="NL47" s="76"/>
      <c r="NM47" s="76"/>
      <c r="NN47" s="76"/>
      <c r="NO47" s="76"/>
      <c r="NP47" s="76"/>
      <c r="NQ47" s="76"/>
      <c r="NR47" s="76"/>
      <c r="NS47" s="76"/>
      <c r="NT47" s="76"/>
      <c r="NU47" s="76"/>
      <c r="NV47" s="76"/>
      <c r="NW47" s="76"/>
      <c r="NX47" s="76"/>
      <c r="NY47" s="76"/>
      <c r="NZ47" s="76"/>
      <c r="OA47" s="76"/>
      <c r="OB47" s="76"/>
      <c r="OC47" s="76"/>
      <c r="OD47" s="76"/>
      <c r="OE47" s="76"/>
      <c r="OF47" s="76"/>
      <c r="OG47" s="76"/>
      <c r="OH47" s="76"/>
      <c r="OI47" s="76"/>
      <c r="OJ47" s="76"/>
      <c r="OK47" s="76"/>
      <c r="OL47" s="76"/>
      <c r="OM47" s="76"/>
      <c r="ON47" s="76"/>
      <c r="OO47" s="76"/>
      <c r="OP47" s="76"/>
      <c r="OQ47" s="76"/>
      <c r="OR47" s="76"/>
      <c r="OS47" s="76"/>
      <c r="OT47" s="76"/>
      <c r="OU47" s="76"/>
      <c r="OV47" s="76"/>
      <c r="OW47" s="76"/>
      <c r="OX47" s="76"/>
      <c r="OY47" s="76"/>
      <c r="OZ47" s="76"/>
      <c r="PA47" s="76"/>
      <c r="PB47" s="76"/>
      <c r="PC47" s="76"/>
      <c r="PD47" s="76"/>
      <c r="PE47" s="76"/>
      <c r="PF47" s="76"/>
      <c r="PG47" s="76"/>
      <c r="PH47" s="76"/>
      <c r="PI47" s="76"/>
      <c r="PJ47" s="76"/>
      <c r="PK47" s="76"/>
      <c r="PL47" s="76"/>
      <c r="PM47" s="76"/>
      <c r="PN47" s="76"/>
      <c r="PO47" s="76"/>
      <c r="PP47" s="76"/>
      <c r="PQ47" s="76"/>
      <c r="PR47" s="76"/>
      <c r="PS47" s="76"/>
      <c r="PT47" s="76"/>
      <c r="PU47" s="76"/>
      <c r="PV47" s="76"/>
      <c r="PW47" s="76"/>
      <c r="PX47" s="76"/>
      <c r="PY47" s="76"/>
      <c r="PZ47" s="76"/>
      <c r="QA47" s="76"/>
      <c r="QB47" s="76"/>
      <c r="QC47" s="76"/>
      <c r="QD47" s="76"/>
      <c r="QE47" s="76"/>
      <c r="QF47" s="76"/>
      <c r="QG47" s="76"/>
      <c r="QH47" s="76"/>
      <c r="QI47" s="76"/>
      <c r="QJ47" s="76"/>
      <c r="QK47" s="76"/>
      <c r="QL47" s="76"/>
      <c r="QM47" s="76"/>
      <c r="QN47" s="76"/>
      <c r="QO47" s="76"/>
      <c r="QP47" s="76"/>
      <c r="QQ47" s="76"/>
      <c r="QR47" s="76"/>
      <c r="QS47" s="76"/>
      <c r="QT47" s="76"/>
      <c r="QU47" s="76"/>
      <c r="QV47" s="76"/>
      <c r="QW47" s="76"/>
      <c r="QX47" s="76"/>
      <c r="QY47" s="76"/>
      <c r="QZ47" s="76"/>
      <c r="RA47" s="76"/>
      <c r="RB47" s="76"/>
      <c r="RC47" s="76"/>
      <c r="RD47" s="76"/>
      <c r="RE47" s="76"/>
      <c r="RF47" s="76"/>
      <c r="RG47" s="76"/>
      <c r="RH47" s="76"/>
      <c r="RI47" s="76"/>
      <c r="RJ47" s="76"/>
      <c r="RK47" s="76"/>
      <c r="RL47" s="76"/>
      <c r="RM47" s="76"/>
      <c r="RN47" s="76"/>
      <c r="RO47" s="76"/>
      <c r="RP47" s="76"/>
      <c r="RQ47" s="76"/>
      <c r="RR47" s="76"/>
      <c r="RS47" s="76"/>
      <c r="RT47" s="76"/>
      <c r="RU47" s="76"/>
      <c r="RV47" s="76"/>
      <c r="RW47" s="76"/>
      <c r="RX47" s="76"/>
      <c r="RY47" s="76"/>
      <c r="RZ47" s="76"/>
      <c r="SA47" s="76"/>
      <c r="SB47" s="76"/>
      <c r="SC47" s="76"/>
      <c r="SD47" s="76"/>
      <c r="SE47" s="76"/>
      <c r="SF47" s="76"/>
      <c r="SG47" s="76"/>
      <c r="SH47" s="76"/>
      <c r="SI47" s="76"/>
      <c r="SJ47" s="76"/>
      <c r="SK47" s="76"/>
      <c r="SL47" s="76"/>
      <c r="SM47" s="76"/>
      <c r="SN47" s="76"/>
      <c r="SO47" s="76"/>
      <c r="SP47" s="76"/>
      <c r="SQ47" s="76"/>
      <c r="SR47" s="76"/>
      <c r="SS47" s="76"/>
      <c r="ST47" s="76"/>
      <c r="SU47" s="76"/>
      <c r="SV47" s="76"/>
      <c r="SW47" s="76"/>
      <c r="SX47" s="76"/>
      <c r="SY47" s="76"/>
      <c r="SZ47" s="76"/>
      <c r="TA47" s="76"/>
      <c r="TB47" s="76"/>
      <c r="TC47" s="76"/>
      <c r="TD47" s="76"/>
      <c r="TE47" s="76"/>
      <c r="TF47" s="76"/>
      <c r="TG47" s="76"/>
      <c r="TH47" s="76"/>
      <c r="TI47" s="76"/>
      <c r="TJ47" s="76"/>
      <c r="TK47" s="76"/>
      <c r="TL47" s="76"/>
      <c r="TM47" s="76"/>
      <c r="TN47" s="76"/>
      <c r="TO47" s="76"/>
      <c r="TP47" s="76"/>
      <c r="TQ47" s="76"/>
      <c r="TR47" s="76"/>
      <c r="TS47" s="76"/>
      <c r="TT47" s="76"/>
      <c r="TU47" s="76"/>
      <c r="TV47" s="76"/>
      <c r="TW47" s="76"/>
      <c r="TX47" s="76"/>
      <c r="TY47" s="76"/>
      <c r="TZ47" s="76"/>
      <c r="UA47" s="76"/>
      <c r="UB47" s="76"/>
      <c r="UC47" s="76"/>
      <c r="UD47" s="76"/>
      <c r="UE47" s="76"/>
      <c r="UF47" s="76"/>
      <c r="UG47" s="76"/>
      <c r="UH47" s="76"/>
      <c r="UI47" s="76"/>
      <c r="UJ47" s="76"/>
      <c r="UK47" s="76"/>
      <c r="UL47" s="76"/>
      <c r="UM47" s="76"/>
      <c r="UN47" s="76"/>
      <c r="UO47" s="76"/>
      <c r="UP47" s="76"/>
      <c r="UQ47" s="76"/>
      <c r="UR47" s="76"/>
      <c r="US47" s="76"/>
      <c r="UT47" s="76"/>
      <c r="UU47" s="76"/>
      <c r="UV47" s="76"/>
      <c r="UW47" s="76"/>
      <c r="UX47" s="76"/>
      <c r="UY47" s="76"/>
      <c r="UZ47" s="76"/>
      <c r="VA47" s="76"/>
      <c r="VB47" s="76"/>
      <c r="VC47" s="76"/>
      <c r="VD47" s="76"/>
      <c r="VE47" s="76"/>
      <c r="VF47" s="76"/>
      <c r="VG47" s="76"/>
      <c r="VH47" s="76"/>
      <c r="VI47" s="76"/>
      <c r="VJ47" s="76"/>
      <c r="VK47" s="76"/>
      <c r="VL47" s="76"/>
      <c r="VM47" s="76"/>
      <c r="VN47" s="76"/>
      <c r="VO47" s="76"/>
      <c r="VP47" s="76"/>
      <c r="VQ47" s="76"/>
      <c r="VR47" s="76"/>
      <c r="VS47" s="76"/>
      <c r="VT47" s="76"/>
      <c r="VU47" s="76"/>
      <c r="VV47" s="76"/>
      <c r="VW47" s="76"/>
      <c r="VX47" s="76"/>
      <c r="VY47" s="76"/>
      <c r="VZ47" s="76"/>
      <c r="WA47" s="76"/>
      <c r="WB47" s="76"/>
      <c r="WC47" s="76"/>
      <c r="WD47" s="76"/>
      <c r="WE47" s="76"/>
      <c r="WF47" s="76"/>
      <c r="WG47" s="76"/>
      <c r="WH47" s="76"/>
      <c r="WI47" s="76"/>
      <c r="WJ47" s="76"/>
      <c r="WK47" s="76"/>
      <c r="WL47" s="76"/>
      <c r="WM47" s="76"/>
      <c r="WN47" s="76"/>
      <c r="WO47" s="76"/>
      <c r="WP47" s="76"/>
      <c r="WQ47" s="76"/>
      <c r="WR47" s="76"/>
      <c r="WS47" s="76"/>
      <c r="WT47" s="76"/>
      <c r="WU47" s="76"/>
      <c r="WV47" s="76"/>
      <c r="WW47" s="76"/>
      <c r="WX47" s="76"/>
      <c r="WY47" s="76"/>
      <c r="WZ47" s="76"/>
      <c r="XA47" s="76"/>
      <c r="XB47" s="76"/>
      <c r="XC47" s="76"/>
      <c r="XD47" s="76"/>
      <c r="XE47" s="76"/>
      <c r="XF47" s="76"/>
      <c r="XG47" s="76"/>
      <c r="XH47" s="76"/>
      <c r="XI47" s="76"/>
      <c r="XJ47" s="76"/>
      <c r="XK47" s="76"/>
      <c r="XL47" s="76"/>
      <c r="XM47" s="76"/>
      <c r="XN47" s="76"/>
      <c r="XO47" s="76"/>
      <c r="XP47" s="76"/>
      <c r="XQ47" s="76"/>
      <c r="XR47" s="76"/>
      <c r="XS47" s="76"/>
      <c r="XT47" s="76"/>
      <c r="XU47" s="76"/>
      <c r="XV47" s="76"/>
      <c r="XW47" s="76"/>
      <c r="XX47" s="76"/>
      <c r="XY47" s="76"/>
      <c r="XZ47" s="76"/>
      <c r="YA47" s="76"/>
      <c r="YB47" s="76"/>
      <c r="YC47" s="76"/>
      <c r="YD47" s="76"/>
      <c r="YE47" s="76"/>
      <c r="YF47" s="76"/>
      <c r="YG47" s="76"/>
      <c r="YH47" s="76"/>
      <c r="YI47" s="76"/>
      <c r="YJ47" s="76"/>
      <c r="YK47" s="76"/>
      <c r="YL47" s="76"/>
      <c r="YM47" s="76"/>
      <c r="YN47" s="76"/>
      <c r="YO47" s="76"/>
      <c r="YP47" s="76"/>
      <c r="YQ47" s="76"/>
      <c r="YR47" s="76"/>
      <c r="YS47" s="76"/>
      <c r="YT47" s="76"/>
      <c r="YU47" s="76"/>
      <c r="YV47" s="76"/>
      <c r="YW47" s="76"/>
      <c r="YX47" s="76"/>
      <c r="YY47" s="76"/>
      <c r="YZ47" s="76"/>
      <c r="ZA47" s="76"/>
      <c r="ZB47" s="76"/>
      <c r="ZC47" s="76"/>
      <c r="ZD47" s="76"/>
      <c r="ZE47" s="76"/>
      <c r="ZF47" s="76"/>
      <c r="ZG47" s="76"/>
      <c r="ZH47" s="76"/>
      <c r="ZI47" s="76"/>
      <c r="ZJ47" s="76"/>
      <c r="ZK47" s="76"/>
      <c r="ZL47" s="76"/>
      <c r="ZM47" s="76"/>
      <c r="ZN47" s="76"/>
      <c r="ZO47" s="76"/>
      <c r="ZP47" s="76"/>
      <c r="ZQ47" s="76"/>
      <c r="ZR47" s="76"/>
      <c r="ZS47" s="76"/>
      <c r="ZT47" s="76"/>
      <c r="ZU47" s="76"/>
      <c r="ZV47" s="76"/>
      <c r="ZW47" s="76"/>
      <c r="ZX47" s="76"/>
      <c r="ZY47" s="76"/>
      <c r="ZZ47" s="76"/>
      <c r="AAA47" s="76"/>
      <c r="AAB47" s="76"/>
      <c r="AAC47" s="76"/>
      <c r="AAD47" s="76"/>
      <c r="AAE47" s="76"/>
      <c r="AAF47" s="76"/>
      <c r="AAG47" s="76"/>
      <c r="AAH47" s="76"/>
      <c r="AAI47" s="76"/>
      <c r="AAJ47" s="76"/>
      <c r="AAK47" s="76"/>
      <c r="AAL47" s="76"/>
      <c r="AAM47" s="76"/>
      <c r="AAN47" s="76"/>
      <c r="AAO47" s="76"/>
      <c r="AAP47" s="76"/>
      <c r="AAQ47" s="76"/>
      <c r="AAR47" s="76"/>
      <c r="AAS47" s="76"/>
      <c r="AAT47" s="76"/>
      <c r="AAU47" s="76"/>
      <c r="AAV47" s="76"/>
      <c r="AAW47" s="76"/>
      <c r="AAX47" s="76"/>
      <c r="AAY47" s="76"/>
      <c r="AAZ47" s="76"/>
      <c r="ABA47" s="76"/>
      <c r="ABB47" s="76"/>
      <c r="ABC47" s="76"/>
      <c r="ABD47" s="76"/>
      <c r="ABE47" s="76"/>
      <c r="ABF47" s="76"/>
      <c r="ABG47" s="76"/>
      <c r="ABH47" s="76"/>
      <c r="ABI47" s="76"/>
      <c r="ABJ47" s="76"/>
      <c r="ABK47" s="76"/>
      <c r="ABL47" s="76"/>
      <c r="ABM47" s="76"/>
      <c r="ABN47" s="76"/>
      <c r="ABO47" s="76"/>
      <c r="ABP47" s="76"/>
      <c r="ABQ47" s="76"/>
      <c r="ABR47" s="76"/>
      <c r="ABS47" s="76"/>
      <c r="ABT47" s="76"/>
      <c r="ABU47" s="76"/>
      <c r="ABV47" s="76"/>
      <c r="ABW47" s="76"/>
      <c r="ABX47" s="76"/>
      <c r="ABY47" s="76"/>
      <c r="ABZ47" s="76"/>
      <c r="ACA47" s="76"/>
      <c r="ACB47" s="76"/>
      <c r="ACC47" s="76"/>
      <c r="ACD47" s="76"/>
      <c r="ACE47" s="76"/>
      <c r="ACF47" s="76"/>
      <c r="ACG47" s="76"/>
      <c r="ACH47" s="76"/>
      <c r="ACI47" s="76"/>
      <c r="ACJ47" s="76"/>
      <c r="ACK47" s="76"/>
      <c r="ACL47" s="76"/>
      <c r="ACM47" s="76"/>
      <c r="ACN47" s="76"/>
      <c r="ACO47" s="76"/>
      <c r="ACP47" s="76"/>
      <c r="ACQ47" s="76"/>
      <c r="ACR47" s="76"/>
      <c r="ACS47" s="76"/>
      <c r="ACT47" s="76"/>
      <c r="ACU47" s="76"/>
      <c r="ACV47" s="76"/>
      <c r="ACW47" s="76"/>
      <c r="ACX47" s="76"/>
      <c r="ACY47" s="76"/>
      <c r="ACZ47" s="76"/>
      <c r="ADA47" s="76"/>
      <c r="ADB47" s="76"/>
      <c r="ADC47" s="76"/>
      <c r="ADD47" s="76"/>
      <c r="ADE47" s="76"/>
      <c r="ADF47" s="76"/>
      <c r="ADG47" s="76"/>
      <c r="ADH47" s="76"/>
      <c r="ADI47" s="76"/>
      <c r="ADJ47" s="76"/>
      <c r="ADK47" s="76"/>
      <c r="ADL47" s="76"/>
      <c r="ADM47" s="76"/>
      <c r="ADN47" s="76"/>
      <c r="ADO47" s="76"/>
      <c r="ADP47" s="76"/>
      <c r="ADQ47" s="76"/>
      <c r="ADR47" s="76"/>
      <c r="ADS47" s="76"/>
      <c r="ADT47" s="76"/>
      <c r="ADU47" s="76"/>
      <c r="ADV47" s="76"/>
      <c r="ADW47" s="76"/>
      <c r="ADX47" s="76"/>
      <c r="ADY47" s="76"/>
      <c r="ADZ47" s="76"/>
      <c r="AEA47" s="76"/>
      <c r="AEB47" s="76"/>
      <c r="AEC47" s="76"/>
      <c r="AED47" s="76"/>
      <c r="AEE47" s="76"/>
      <c r="AEF47" s="76"/>
      <c r="AEG47" s="76"/>
      <c r="AEH47" s="76"/>
      <c r="AEI47" s="76"/>
      <c r="AEJ47" s="76"/>
      <c r="AEK47" s="76"/>
      <c r="AEL47" s="76"/>
      <c r="AEM47" s="76"/>
      <c r="AEN47" s="76"/>
      <c r="AEO47" s="76"/>
      <c r="AEP47" s="76"/>
      <c r="AEQ47" s="76"/>
      <c r="AER47" s="76"/>
      <c r="AES47" s="76"/>
      <c r="AET47" s="76"/>
      <c r="AEU47" s="76"/>
      <c r="AEV47" s="76"/>
      <c r="AEW47" s="76"/>
      <c r="AEX47" s="76"/>
      <c r="AEY47" s="76"/>
      <c r="AEZ47" s="76"/>
      <c r="AFA47" s="76"/>
      <c r="AFB47" s="76"/>
      <c r="AFC47" s="76"/>
      <c r="AFD47" s="76"/>
      <c r="AFE47" s="76"/>
      <c r="AFF47" s="76"/>
      <c r="AFG47" s="76"/>
      <c r="AFH47" s="76"/>
      <c r="AFI47" s="76"/>
      <c r="AFJ47" s="76"/>
      <c r="AFK47" s="76"/>
      <c r="AFL47" s="76"/>
      <c r="AFM47" s="76"/>
      <c r="AFN47" s="76"/>
      <c r="AFO47" s="76"/>
      <c r="AFP47" s="76"/>
      <c r="AFQ47" s="76"/>
      <c r="AFR47" s="76"/>
      <c r="AFS47" s="76"/>
      <c r="AFT47" s="76"/>
      <c r="AFU47" s="76"/>
      <c r="AFV47" s="76"/>
      <c r="AFW47" s="76"/>
      <c r="AFX47" s="76"/>
      <c r="AFY47" s="76"/>
      <c r="AFZ47" s="76"/>
      <c r="AGA47" s="76"/>
      <c r="AGB47" s="76"/>
      <c r="AGC47" s="76"/>
      <c r="AGD47" s="76"/>
      <c r="AGE47" s="76"/>
      <c r="AGF47" s="76"/>
      <c r="AGG47" s="76"/>
      <c r="AGH47" s="76"/>
      <c r="AGI47" s="76"/>
      <c r="AGJ47" s="76"/>
      <c r="AGK47" s="76"/>
      <c r="AGL47" s="76"/>
      <c r="AGM47" s="76"/>
      <c r="AGN47" s="76"/>
      <c r="AGO47" s="76"/>
      <c r="AGP47" s="76"/>
      <c r="AGQ47" s="76"/>
      <c r="AGR47" s="76"/>
      <c r="AGS47" s="76"/>
      <c r="AGT47" s="76"/>
      <c r="AGU47" s="76"/>
      <c r="AGV47" s="76"/>
      <c r="AGW47" s="76"/>
      <c r="AGX47" s="76"/>
      <c r="AGY47" s="76"/>
      <c r="AGZ47" s="76"/>
      <c r="AHA47" s="76"/>
      <c r="AHB47" s="76"/>
      <c r="AHC47" s="76"/>
      <c r="AHD47" s="76"/>
      <c r="AHE47" s="76"/>
      <c r="AHF47" s="76"/>
      <c r="AHG47" s="76"/>
      <c r="AHH47" s="76"/>
      <c r="AHI47" s="76"/>
      <c r="AHJ47" s="76"/>
      <c r="AHK47" s="76"/>
      <c r="AHL47" s="76"/>
      <c r="AHM47" s="76"/>
      <c r="AHN47" s="76"/>
      <c r="AHO47" s="76"/>
      <c r="AHP47" s="76"/>
      <c r="AHQ47" s="76"/>
      <c r="AHR47" s="76"/>
      <c r="AHS47" s="76"/>
      <c r="AHT47" s="76"/>
      <c r="AHU47" s="76"/>
      <c r="AHV47" s="76"/>
      <c r="AHW47" s="76"/>
      <c r="AHX47" s="76"/>
      <c r="AHY47" s="76"/>
      <c r="AHZ47" s="76"/>
      <c r="AIA47" s="76"/>
      <c r="AIB47" s="76"/>
      <c r="AIC47" s="76"/>
      <c r="AID47" s="76"/>
      <c r="AIE47" s="76"/>
      <c r="AIF47" s="76"/>
      <c r="AIG47" s="76"/>
      <c r="AIH47" s="76"/>
      <c r="AII47" s="76"/>
      <c r="AIJ47" s="76"/>
      <c r="AIK47" s="76"/>
      <c r="AIL47" s="76"/>
      <c r="AIM47" s="76"/>
      <c r="AIN47" s="76"/>
      <c r="AIO47" s="76"/>
      <c r="AIP47" s="76"/>
      <c r="AIQ47" s="76"/>
      <c r="AIR47" s="76"/>
      <c r="AIS47" s="76"/>
      <c r="AIT47" s="76"/>
      <c r="AIU47" s="76"/>
      <c r="AIV47" s="76"/>
      <c r="AIW47" s="76"/>
      <c r="AIX47" s="76"/>
      <c r="AIY47" s="76"/>
      <c r="AIZ47" s="76"/>
      <c r="AJA47" s="76"/>
      <c r="AJB47" s="76"/>
      <c r="AJC47" s="76"/>
      <c r="AJD47" s="76"/>
      <c r="AJE47" s="76"/>
      <c r="AJF47" s="76"/>
      <c r="AJG47" s="76"/>
      <c r="AJH47" s="76"/>
      <c r="AJI47" s="76"/>
      <c r="AJJ47" s="76"/>
      <c r="AJK47" s="76"/>
      <c r="AJL47" s="76"/>
      <c r="AJM47" s="76"/>
      <c r="AJN47" s="76"/>
      <c r="AJO47" s="76"/>
      <c r="AJP47" s="76"/>
      <c r="AJQ47" s="76"/>
      <c r="AJR47" s="76"/>
      <c r="AJS47" s="76"/>
      <c r="AJT47" s="76"/>
      <c r="AJU47" s="76"/>
      <c r="AJV47" s="76"/>
      <c r="AJW47" s="76"/>
      <c r="AJX47" s="76"/>
      <c r="AJY47" s="76"/>
      <c r="AJZ47" s="76"/>
      <c r="AKA47" s="76"/>
      <c r="AKB47" s="76"/>
      <c r="AKC47" s="76"/>
      <c r="AKD47" s="76"/>
      <c r="AKE47" s="76"/>
      <c r="AKF47" s="76"/>
      <c r="AKG47" s="76"/>
      <c r="AKH47" s="76"/>
      <c r="AKI47" s="76"/>
      <c r="AKJ47" s="76"/>
      <c r="AKK47" s="76"/>
      <c r="AKL47" s="76"/>
      <c r="AKM47" s="76"/>
      <c r="AKN47" s="76"/>
      <c r="AKO47" s="76"/>
      <c r="AKP47" s="76"/>
      <c r="AKQ47" s="76"/>
      <c r="AKR47" s="76"/>
      <c r="AKS47" s="76"/>
      <c r="AKT47" s="76"/>
      <c r="AKU47" s="76"/>
      <c r="AKV47" s="76"/>
      <c r="AKW47" s="76"/>
      <c r="AKX47" s="76"/>
      <c r="AKY47" s="76"/>
      <c r="AKZ47" s="76"/>
      <c r="ALA47" s="76"/>
      <c r="ALB47" s="76"/>
      <c r="ALC47" s="76"/>
      <c r="ALD47" s="76"/>
      <c r="ALE47" s="76"/>
      <c r="ALF47" s="76"/>
      <c r="ALG47" s="76"/>
      <c r="ALH47" s="76"/>
      <c r="ALI47" s="76"/>
      <c r="ALJ47" s="76"/>
      <c r="ALK47" s="76"/>
      <c r="ALL47" s="76"/>
      <c r="ALM47" s="76"/>
      <c r="ALN47" s="76"/>
      <c r="ALO47" s="76"/>
      <c r="ALP47" s="76"/>
      <c r="ALQ47" s="76"/>
      <c r="ALR47" s="76"/>
      <c r="ALS47" s="76"/>
      <c r="ALT47" s="76"/>
      <c r="ALU47" s="76"/>
      <c r="ALV47" s="76"/>
      <c r="ALW47" s="76"/>
      <c r="ALX47" s="76"/>
      <c r="ALY47" s="76"/>
      <c r="ALZ47" s="76"/>
      <c r="AMA47" s="76"/>
      <c r="AMB47" s="76"/>
      <c r="AMC47" s="76"/>
      <c r="AMD47" s="76"/>
      <c r="AME47" s="76"/>
      <c r="AMF47" s="76"/>
      <c r="AMG47" s="76"/>
      <c r="AMH47" s="76"/>
      <c r="AMI47" s="76"/>
      <c r="AMJ47" s="76"/>
      <c r="AMK47" s="76"/>
    </row>
    <row r="48" spans="2:1025" s="65" customFormat="1" ht="15.75" thickBot="1">
      <c r="AJ48" s="1"/>
      <c r="AK48" s="1"/>
      <c r="AL48" s="1"/>
      <c r="AM48" s="76"/>
      <c r="AN48" s="76"/>
      <c r="AO48" s="1"/>
      <c r="BD48" s="92"/>
    </row>
    <row r="49" spans="2:95" ht="15.75" thickBot="1">
      <c r="C49" s="201" t="s">
        <v>4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3"/>
    </row>
    <row r="50" spans="2:95">
      <c r="C50" s="101" t="s">
        <v>11</v>
      </c>
      <c r="D50" s="3" t="s">
        <v>12</v>
      </c>
      <c r="E50" s="3" t="s">
        <v>13</v>
      </c>
      <c r="F50" s="4" t="s">
        <v>14</v>
      </c>
      <c r="G50" s="4" t="s">
        <v>15</v>
      </c>
      <c r="H50" s="3" t="s">
        <v>9</v>
      </c>
      <c r="I50" s="3" t="s">
        <v>10</v>
      </c>
      <c r="J50" s="3" t="s">
        <v>11</v>
      </c>
      <c r="K50" s="3" t="s">
        <v>12</v>
      </c>
      <c r="L50" s="3" t="s">
        <v>13</v>
      </c>
      <c r="M50" s="4" t="s">
        <v>14</v>
      </c>
      <c r="N50" s="4" t="s">
        <v>15</v>
      </c>
      <c r="O50" s="3" t="s">
        <v>9</v>
      </c>
      <c r="P50" s="3" t="s">
        <v>10</v>
      </c>
      <c r="Q50" s="3" t="s">
        <v>11</v>
      </c>
      <c r="R50" s="3" t="s">
        <v>12</v>
      </c>
      <c r="S50" s="102" t="s">
        <v>13</v>
      </c>
      <c r="T50" s="4" t="s">
        <v>14</v>
      </c>
      <c r="U50" s="4" t="s">
        <v>15</v>
      </c>
      <c r="V50" s="3" t="s">
        <v>9</v>
      </c>
      <c r="W50" s="3" t="s">
        <v>10</v>
      </c>
      <c r="X50" s="3" t="s">
        <v>11</v>
      </c>
      <c r="Y50" s="3" t="s">
        <v>12</v>
      </c>
      <c r="Z50" s="3" t="s">
        <v>13</v>
      </c>
      <c r="AA50" s="4" t="s">
        <v>14</v>
      </c>
      <c r="AB50" s="4" t="s">
        <v>15</v>
      </c>
      <c r="AC50" s="3" t="s">
        <v>9</v>
      </c>
      <c r="AD50" s="3" t="s">
        <v>10</v>
      </c>
      <c r="AE50" s="3" t="s">
        <v>11</v>
      </c>
      <c r="AF50" s="3" t="s">
        <v>12</v>
      </c>
      <c r="AG50" s="39" t="s">
        <v>13</v>
      </c>
      <c r="AO50" s="65" t="s">
        <v>26</v>
      </c>
      <c r="AP50" s="93" t="s">
        <v>22</v>
      </c>
      <c r="AQ50" s="65" t="s">
        <v>16</v>
      </c>
      <c r="AR50" s="65" t="s">
        <v>17</v>
      </c>
      <c r="AS50" s="65" t="s">
        <v>19</v>
      </c>
      <c r="AT50" s="65" t="s">
        <v>20</v>
      </c>
      <c r="AU50" s="65" t="s">
        <v>18</v>
      </c>
      <c r="AV50" s="65" t="s">
        <v>21</v>
      </c>
      <c r="AW50" s="65" t="s">
        <v>39</v>
      </c>
      <c r="AX50" s="65"/>
    </row>
    <row r="51" spans="2:95">
      <c r="B51" s="1" t="s">
        <v>25</v>
      </c>
      <c r="C51" s="40">
        <v>1</v>
      </c>
      <c r="D51" s="2">
        <v>2</v>
      </c>
      <c r="E51" s="2">
        <v>3</v>
      </c>
      <c r="F51" s="2">
        <v>4</v>
      </c>
      <c r="G51" s="2">
        <v>5</v>
      </c>
      <c r="H51" s="2">
        <v>6</v>
      </c>
      <c r="I51" s="2">
        <v>7</v>
      </c>
      <c r="J51" s="2">
        <v>8</v>
      </c>
      <c r="K51" s="2">
        <v>9</v>
      </c>
      <c r="L51" s="2">
        <v>10</v>
      </c>
      <c r="M51" s="2">
        <v>11</v>
      </c>
      <c r="N51" s="2">
        <v>12</v>
      </c>
      <c r="O51" s="2">
        <v>13</v>
      </c>
      <c r="P51" s="2">
        <v>14</v>
      </c>
      <c r="Q51" s="2">
        <v>15</v>
      </c>
      <c r="R51" s="2">
        <v>16</v>
      </c>
      <c r="S51" s="2">
        <v>17</v>
      </c>
      <c r="T51" s="2">
        <v>18</v>
      </c>
      <c r="U51" s="2">
        <v>19</v>
      </c>
      <c r="V51" s="2">
        <v>20</v>
      </c>
      <c r="W51" s="2">
        <v>21</v>
      </c>
      <c r="X51" s="2">
        <v>22</v>
      </c>
      <c r="Y51" s="2">
        <v>23</v>
      </c>
      <c r="Z51" s="2">
        <v>24</v>
      </c>
      <c r="AA51" s="2">
        <v>25</v>
      </c>
      <c r="AB51" s="2">
        <v>26</v>
      </c>
      <c r="AC51" s="2">
        <v>27</v>
      </c>
      <c r="AD51" s="2">
        <v>28</v>
      </c>
      <c r="AE51" s="2">
        <v>29</v>
      </c>
      <c r="AF51" s="2">
        <v>30</v>
      </c>
      <c r="AG51" s="26">
        <v>31</v>
      </c>
      <c r="AH51" s="1" t="s">
        <v>47</v>
      </c>
      <c r="AI51" s="1" t="s">
        <v>9</v>
      </c>
      <c r="AO51" s="1">
        <f>SUM(AQ51:AV51)</f>
        <v>20</v>
      </c>
      <c r="AP51" s="94">
        <v>1</v>
      </c>
      <c r="AQ51" s="1">
        <f t="shared" ref="AQ51:AQ56" si="42">COUNTIF(C52:AG52,"M3")</f>
        <v>7</v>
      </c>
      <c r="AR51" s="1">
        <f t="shared" ref="AR51:AR56" si="43">COUNTIF(C52:AG52,"M4")</f>
        <v>2</v>
      </c>
      <c r="AS51" s="1">
        <f t="shared" ref="AS51:AS56" si="44">COUNTIF(C52:AG52,"T3")</f>
        <v>5</v>
      </c>
      <c r="AT51" s="1">
        <f t="shared" ref="AT51:AT56" si="45">COUNTIF(C52:AG52,"T4")</f>
        <v>3</v>
      </c>
      <c r="AU51" s="1">
        <f t="shared" ref="AU51:AU56" si="46">COUNTIF(C52:AG52,"N3")</f>
        <v>3</v>
      </c>
      <c r="AV51" s="1">
        <f t="shared" ref="AV51:AV56" si="47">COUNTIF(C52:AG52,"N4")</f>
        <v>0</v>
      </c>
      <c r="AW51" s="1">
        <f>AQ51*8+AR51*10+AS51*8+AT51*10+AU51*10+AV51*10</f>
        <v>176</v>
      </c>
    </row>
    <row r="52" spans="2:95">
      <c r="B52" s="1">
        <v>1</v>
      </c>
      <c r="C52" s="58" t="s">
        <v>20</v>
      </c>
      <c r="D52" s="12" t="s">
        <v>19</v>
      </c>
      <c r="E52" s="12" t="s">
        <v>19</v>
      </c>
      <c r="F52" s="11"/>
      <c r="G52" s="11"/>
      <c r="H52" s="13" t="s">
        <v>16</v>
      </c>
      <c r="I52" s="9"/>
      <c r="J52" s="9"/>
      <c r="K52" s="9" t="s">
        <v>16</v>
      </c>
      <c r="L52" s="9" t="s">
        <v>16</v>
      </c>
      <c r="M52" s="11" t="s">
        <v>17</v>
      </c>
      <c r="N52" s="11" t="s">
        <v>17</v>
      </c>
      <c r="O52" s="9"/>
      <c r="P52" s="9" t="s">
        <v>18</v>
      </c>
      <c r="Q52" s="9" t="s">
        <v>18</v>
      </c>
      <c r="R52" s="124" t="s">
        <v>18</v>
      </c>
      <c r="S52" s="123"/>
      <c r="T52" s="11"/>
      <c r="U52" s="11"/>
      <c r="V52" s="9" t="s">
        <v>19</v>
      </c>
      <c r="W52" s="9"/>
      <c r="X52" s="9"/>
      <c r="Y52" s="9" t="s">
        <v>19</v>
      </c>
      <c r="Z52" s="9" t="s">
        <v>19</v>
      </c>
      <c r="AA52" s="11" t="s">
        <v>20</v>
      </c>
      <c r="AB52" s="11" t="s">
        <v>20</v>
      </c>
      <c r="AC52" s="12"/>
      <c r="AD52" s="12" t="s">
        <v>16</v>
      </c>
      <c r="AE52" s="12" t="s">
        <v>16</v>
      </c>
      <c r="AF52" s="12" t="s">
        <v>16</v>
      </c>
      <c r="AG52" s="57" t="s">
        <v>16</v>
      </c>
      <c r="AH52" s="1">
        <f>COUNTIF(C52,"M3")+COUNTIF(C52,"M4")+COUNTIF(C52,"T3")+COUNTIF(C52,"T4")+COUNTIF(C52,"N3")+COUNTIF(C52,"N4")+COUNTIF(S52,"M3")+COUNTIF(S52,"M4")+COUNTIF(S52,"T3")+COUNTIF(S52,"T4")+COUNTIF(S52,"N3")+COUNTIF(S52,"N4")</f>
        <v>1</v>
      </c>
      <c r="AI52" s="1">
        <f t="shared" ref="AI52:AI57" si="48">COUNTIF(C52:AG52,"L")+COUNTBLANK(C52:AG52)</f>
        <v>11</v>
      </c>
      <c r="AO52" s="1">
        <f t="shared" ref="AO52:AO56" si="49">SUM(AQ52:AV52)</f>
        <v>19</v>
      </c>
      <c r="AP52" s="94">
        <v>2</v>
      </c>
      <c r="AQ52" s="1">
        <f t="shared" si="42"/>
        <v>3</v>
      </c>
      <c r="AR52" s="1">
        <f t="shared" si="43"/>
        <v>1</v>
      </c>
      <c r="AS52" s="1">
        <f t="shared" si="44"/>
        <v>7</v>
      </c>
      <c r="AT52" s="1">
        <f t="shared" si="45"/>
        <v>2</v>
      </c>
      <c r="AU52" s="1">
        <f t="shared" si="46"/>
        <v>3</v>
      </c>
      <c r="AV52" s="1">
        <f t="shared" si="47"/>
        <v>3</v>
      </c>
      <c r="AW52" s="1">
        <f t="shared" ref="AW52:AW56" si="50">AQ52*8+AR52*10+AS52*8+AT52*10+AU52*10+AV52*10</f>
        <v>170</v>
      </c>
    </row>
    <row r="53" spans="2:95">
      <c r="B53" s="1">
        <v>2</v>
      </c>
      <c r="C53" s="29" t="s">
        <v>21</v>
      </c>
      <c r="D53" s="9" t="s">
        <v>18</v>
      </c>
      <c r="E53" s="9" t="s">
        <v>18</v>
      </c>
      <c r="F53" s="11"/>
      <c r="G53" s="11"/>
      <c r="H53" s="13" t="s">
        <v>19</v>
      </c>
      <c r="I53" s="9" t="s">
        <v>19</v>
      </c>
      <c r="J53" s="9" t="s">
        <v>19</v>
      </c>
      <c r="K53" s="9"/>
      <c r="L53" s="9"/>
      <c r="M53" s="11" t="s">
        <v>20</v>
      </c>
      <c r="N53" s="11" t="s">
        <v>20</v>
      </c>
      <c r="O53" s="9"/>
      <c r="P53" s="9" t="s">
        <v>16</v>
      </c>
      <c r="Q53" s="14" t="s">
        <v>16</v>
      </c>
      <c r="R53" s="23" t="s">
        <v>16</v>
      </c>
      <c r="S53" s="22" t="s">
        <v>17</v>
      </c>
      <c r="T53" s="16"/>
      <c r="U53" s="11"/>
      <c r="V53" s="9" t="s">
        <v>18</v>
      </c>
      <c r="W53" s="9"/>
      <c r="X53" s="9"/>
      <c r="Y53" s="9"/>
      <c r="Z53" s="9"/>
      <c r="AA53" s="11" t="s">
        <v>21</v>
      </c>
      <c r="AB53" s="11" t="s">
        <v>21</v>
      </c>
      <c r="AC53" s="12"/>
      <c r="AD53" s="12" t="s">
        <v>19</v>
      </c>
      <c r="AE53" s="12" t="s">
        <v>19</v>
      </c>
      <c r="AF53" s="12" t="s">
        <v>19</v>
      </c>
      <c r="AG53" s="57" t="s">
        <v>19</v>
      </c>
      <c r="AH53" s="1">
        <f t="shared" ref="AH53:AH57" si="51">COUNTIF(C53,"M3")+COUNTIF(C53,"M4")+COUNTIF(C53,"T3")+COUNTIF(C53,"T4")+COUNTIF(C53,"N3")+COUNTIF(C53,"N4")+COUNTIF(S53,"M3")+COUNTIF(S53,"M4")+COUNTIF(S53,"T3")+COUNTIF(S53,"T4")+COUNTIF(S53,"N3")+COUNTIF(S53,"N4")</f>
        <v>2</v>
      </c>
      <c r="AI53" s="1">
        <f t="shared" si="48"/>
        <v>12</v>
      </c>
      <c r="AO53" s="1">
        <f t="shared" si="49"/>
        <v>18</v>
      </c>
      <c r="AP53" s="94">
        <v>3</v>
      </c>
      <c r="AQ53" s="1">
        <f t="shared" si="42"/>
        <v>5</v>
      </c>
      <c r="AR53" s="1">
        <f t="shared" si="43"/>
        <v>2</v>
      </c>
      <c r="AS53" s="1">
        <f t="shared" si="44"/>
        <v>3</v>
      </c>
      <c r="AT53" s="1">
        <f t="shared" si="45"/>
        <v>1</v>
      </c>
      <c r="AU53" s="1">
        <f t="shared" si="46"/>
        <v>5</v>
      </c>
      <c r="AV53" s="1">
        <f t="shared" si="47"/>
        <v>2</v>
      </c>
      <c r="AW53" s="1">
        <f t="shared" si="50"/>
        <v>164</v>
      </c>
    </row>
    <row r="54" spans="2:95">
      <c r="B54" s="1">
        <v>3</v>
      </c>
      <c r="C54" s="58"/>
      <c r="D54" s="12" t="s">
        <v>16</v>
      </c>
      <c r="E54" s="12" t="s">
        <v>16</v>
      </c>
      <c r="F54" s="11"/>
      <c r="G54" s="11"/>
      <c r="H54" s="13" t="s">
        <v>18</v>
      </c>
      <c r="I54" s="13"/>
      <c r="J54" s="13"/>
      <c r="K54" s="9"/>
      <c r="L54" s="9"/>
      <c r="M54" s="11" t="s">
        <v>21</v>
      </c>
      <c r="N54" s="11" t="s">
        <v>21</v>
      </c>
      <c r="O54" s="9"/>
      <c r="P54" s="9" t="s">
        <v>19</v>
      </c>
      <c r="Q54" s="9" t="s">
        <v>19</v>
      </c>
      <c r="R54" s="125" t="s">
        <v>19</v>
      </c>
      <c r="S54" s="126" t="s">
        <v>20</v>
      </c>
      <c r="T54" s="11"/>
      <c r="U54" s="11"/>
      <c r="V54" s="9" t="s">
        <v>16</v>
      </c>
      <c r="W54" s="9" t="s">
        <v>16</v>
      </c>
      <c r="X54" s="9" t="s">
        <v>16</v>
      </c>
      <c r="Y54" s="9"/>
      <c r="Z54" s="9"/>
      <c r="AA54" s="11" t="s">
        <v>17</v>
      </c>
      <c r="AB54" s="11" t="s">
        <v>17</v>
      </c>
      <c r="AC54" s="12"/>
      <c r="AD54" s="12" t="s">
        <v>18</v>
      </c>
      <c r="AE54" s="12" t="s">
        <v>18</v>
      </c>
      <c r="AF54" s="12" t="s">
        <v>18</v>
      </c>
      <c r="AG54" s="57" t="s">
        <v>18</v>
      </c>
      <c r="AH54" s="1">
        <f t="shared" si="51"/>
        <v>1</v>
      </c>
      <c r="AI54" s="1">
        <f t="shared" si="48"/>
        <v>13</v>
      </c>
      <c r="AO54" s="1">
        <f t="shared" si="49"/>
        <v>19</v>
      </c>
      <c r="AP54" s="94">
        <v>4</v>
      </c>
      <c r="AQ54" s="1">
        <f t="shared" si="42"/>
        <v>7</v>
      </c>
      <c r="AR54" s="1">
        <f t="shared" si="43"/>
        <v>0</v>
      </c>
      <c r="AS54" s="1">
        <f t="shared" si="44"/>
        <v>6</v>
      </c>
      <c r="AT54" s="1">
        <f t="shared" si="45"/>
        <v>2</v>
      </c>
      <c r="AU54" s="1">
        <f t="shared" si="46"/>
        <v>1</v>
      </c>
      <c r="AV54" s="1">
        <f t="shared" si="47"/>
        <v>3</v>
      </c>
      <c r="AW54" s="1">
        <f t="shared" si="50"/>
        <v>164</v>
      </c>
    </row>
    <row r="55" spans="2:95">
      <c r="B55" s="1">
        <v>4</v>
      </c>
      <c r="C55" s="58"/>
      <c r="D55" s="9" t="s">
        <v>19</v>
      </c>
      <c r="E55" s="9" t="s">
        <v>19</v>
      </c>
      <c r="F55" s="11" t="s">
        <v>20</v>
      </c>
      <c r="G55" s="11" t="s">
        <v>20</v>
      </c>
      <c r="H55" s="13"/>
      <c r="I55" s="9" t="s">
        <v>16</v>
      </c>
      <c r="J55" s="9" t="s">
        <v>16</v>
      </c>
      <c r="K55" s="9" t="s">
        <v>16</v>
      </c>
      <c r="L55" s="9" t="s">
        <v>16</v>
      </c>
      <c r="M55" s="11"/>
      <c r="N55" s="11"/>
      <c r="O55" s="9" t="s">
        <v>18</v>
      </c>
      <c r="P55" s="9"/>
      <c r="Q55" s="9"/>
      <c r="R55" s="9"/>
      <c r="S55" s="22" t="s">
        <v>21</v>
      </c>
      <c r="T55" s="11" t="s">
        <v>21</v>
      </c>
      <c r="U55" s="11" t="s">
        <v>21</v>
      </c>
      <c r="V55" s="9"/>
      <c r="W55" s="9" t="s">
        <v>19</v>
      </c>
      <c r="X55" s="9" t="s">
        <v>19</v>
      </c>
      <c r="Y55" s="9" t="s">
        <v>19</v>
      </c>
      <c r="Z55" s="9" t="s">
        <v>19</v>
      </c>
      <c r="AA55" s="11"/>
      <c r="AB55" s="11"/>
      <c r="AC55" s="12" t="s">
        <v>16</v>
      </c>
      <c r="AD55" s="9"/>
      <c r="AE55" s="9"/>
      <c r="AF55" s="9" t="s">
        <v>16</v>
      </c>
      <c r="AG55" s="42" t="s">
        <v>16</v>
      </c>
      <c r="AH55" s="1">
        <f t="shared" si="51"/>
        <v>1</v>
      </c>
      <c r="AI55" s="1">
        <f t="shared" si="48"/>
        <v>12</v>
      </c>
      <c r="AO55" s="1">
        <f t="shared" si="49"/>
        <v>17</v>
      </c>
      <c r="AP55" s="94">
        <v>5</v>
      </c>
      <c r="AQ55" s="1">
        <f t="shared" si="42"/>
        <v>2</v>
      </c>
      <c r="AR55" s="1">
        <f t="shared" si="43"/>
        <v>2</v>
      </c>
      <c r="AS55" s="1">
        <f t="shared" si="44"/>
        <v>7</v>
      </c>
      <c r="AT55" s="1">
        <f t="shared" si="45"/>
        <v>0</v>
      </c>
      <c r="AU55" s="1">
        <f t="shared" si="46"/>
        <v>4</v>
      </c>
      <c r="AV55" s="1">
        <f t="shared" si="47"/>
        <v>2</v>
      </c>
      <c r="AW55" s="1">
        <f t="shared" si="50"/>
        <v>152</v>
      </c>
    </row>
    <row r="56" spans="2:95">
      <c r="B56" s="1">
        <v>5</v>
      </c>
      <c r="C56" s="58"/>
      <c r="D56" s="9"/>
      <c r="E56" s="9"/>
      <c r="F56" s="11" t="s">
        <v>21</v>
      </c>
      <c r="G56" s="11" t="s">
        <v>21</v>
      </c>
      <c r="H56" s="13"/>
      <c r="I56" s="9" t="s">
        <v>19</v>
      </c>
      <c r="J56" s="9" t="s">
        <v>19</v>
      </c>
      <c r="K56" s="9" t="s">
        <v>19</v>
      </c>
      <c r="L56" s="9" t="s">
        <v>19</v>
      </c>
      <c r="M56" s="11"/>
      <c r="N56" s="11"/>
      <c r="O56" s="9" t="s">
        <v>16</v>
      </c>
      <c r="P56" s="9"/>
      <c r="Q56" s="9"/>
      <c r="R56" s="9" t="s">
        <v>16</v>
      </c>
      <c r="S56" s="10"/>
      <c r="T56" s="11" t="s">
        <v>17</v>
      </c>
      <c r="U56" s="11" t="s">
        <v>17</v>
      </c>
      <c r="V56" s="9"/>
      <c r="W56" s="9" t="s">
        <v>18</v>
      </c>
      <c r="X56" s="9" t="s">
        <v>18</v>
      </c>
      <c r="Y56" s="9" t="s">
        <v>18</v>
      </c>
      <c r="Z56" s="9" t="s">
        <v>18</v>
      </c>
      <c r="AA56" s="11"/>
      <c r="AB56" s="11"/>
      <c r="AC56" s="12" t="s">
        <v>19</v>
      </c>
      <c r="AD56" s="9" t="s">
        <v>19</v>
      </c>
      <c r="AE56" s="9" t="s">
        <v>19</v>
      </c>
      <c r="AF56" s="9"/>
      <c r="AG56" s="42"/>
      <c r="AH56" s="1">
        <f t="shared" si="51"/>
        <v>0</v>
      </c>
      <c r="AI56" s="1">
        <f t="shared" si="48"/>
        <v>14</v>
      </c>
      <c r="AJ56" s="65"/>
      <c r="AK56" s="65"/>
      <c r="AL56" s="65"/>
      <c r="AM56" s="92"/>
      <c r="AN56" s="92"/>
      <c r="AO56" s="1">
        <f t="shared" si="49"/>
        <v>17</v>
      </c>
      <c r="AP56" s="94">
        <v>6</v>
      </c>
      <c r="AQ56" s="1">
        <f t="shared" si="42"/>
        <v>4</v>
      </c>
      <c r="AR56" s="1">
        <f t="shared" si="43"/>
        <v>3</v>
      </c>
      <c r="AS56" s="1">
        <f t="shared" si="44"/>
        <v>3</v>
      </c>
      <c r="AT56" s="1">
        <f t="shared" si="45"/>
        <v>2</v>
      </c>
      <c r="AU56" s="1">
        <f t="shared" si="46"/>
        <v>5</v>
      </c>
      <c r="AV56" s="1">
        <f t="shared" si="47"/>
        <v>0</v>
      </c>
      <c r="AW56" s="1">
        <f t="shared" si="50"/>
        <v>156</v>
      </c>
    </row>
    <row r="57" spans="2:95" ht="15.75" thickBot="1">
      <c r="B57" s="1">
        <v>6</v>
      </c>
      <c r="C57" s="110" t="s">
        <v>17</v>
      </c>
      <c r="D57" s="47"/>
      <c r="E57" s="47"/>
      <c r="F57" s="46" t="s">
        <v>17</v>
      </c>
      <c r="G57" s="46" t="s">
        <v>17</v>
      </c>
      <c r="H57" s="48"/>
      <c r="I57" s="47" t="s">
        <v>18</v>
      </c>
      <c r="J57" s="47" t="s">
        <v>18</v>
      </c>
      <c r="K57" s="47" t="s">
        <v>18</v>
      </c>
      <c r="L57" s="47" t="s">
        <v>18</v>
      </c>
      <c r="M57" s="46"/>
      <c r="N57" s="46"/>
      <c r="O57" s="47" t="s">
        <v>19</v>
      </c>
      <c r="P57" s="47" t="s">
        <v>19</v>
      </c>
      <c r="Q57" s="47" t="s">
        <v>19</v>
      </c>
      <c r="R57" s="47"/>
      <c r="S57" s="53"/>
      <c r="T57" s="46" t="s">
        <v>20</v>
      </c>
      <c r="U57" s="46" t="s">
        <v>20</v>
      </c>
      <c r="V57" s="47"/>
      <c r="W57" s="49" t="s">
        <v>16</v>
      </c>
      <c r="X57" s="45" t="s">
        <v>16</v>
      </c>
      <c r="Y57" s="47" t="s">
        <v>16</v>
      </c>
      <c r="Z57" s="47" t="s">
        <v>16</v>
      </c>
      <c r="AA57" s="46"/>
      <c r="AB57" s="46"/>
      <c r="AC57" s="45" t="s">
        <v>18</v>
      </c>
      <c r="AD57" s="47"/>
      <c r="AE57" s="47"/>
      <c r="AF57" s="47"/>
      <c r="AG57" s="50"/>
      <c r="AH57" s="1">
        <f t="shared" si="51"/>
        <v>1</v>
      </c>
      <c r="AI57" s="1">
        <f t="shared" si="48"/>
        <v>14</v>
      </c>
      <c r="AO57" s="71"/>
      <c r="AW57" s="1">
        <f>AVERAGE(AW51:AW56)</f>
        <v>163.66666666666666</v>
      </c>
      <c r="AX57" s="1">
        <f>AW57/31*7</f>
        <v>36.956989247311824</v>
      </c>
    </row>
    <row r="58" spans="2:9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76"/>
      <c r="AJ58" s="37"/>
      <c r="AK58" s="70"/>
      <c r="AL58" s="70"/>
      <c r="AM58" s="37"/>
      <c r="AN58" s="37"/>
      <c r="AO58" s="71"/>
    </row>
    <row r="59" spans="2:95">
      <c r="B59" s="37"/>
      <c r="C59" s="128">
        <f>COUNTIF(C51:C57,"M3")+COUNTIF(C51:C57,"M4")+COUNTIF(C51:C57,"T3")+COUNTIF(C51:C57,"T4")+COUNTIF(C51:C57,"N3")+COUNTIF(C51:C57,"N4")</f>
        <v>3</v>
      </c>
      <c r="D59" s="128">
        <f t="shared" ref="D59:AG59" si="52">COUNTIF(D51:D57,"M3")+COUNTIF(D51:D57,"M4")+COUNTIF(D51:D57,"T3")+COUNTIF(D51:D57,"T4")+COUNTIF(D51:D57,"N3")+COUNTIF(D51:D57,"N4")</f>
        <v>4</v>
      </c>
      <c r="E59" s="128">
        <f t="shared" si="52"/>
        <v>4</v>
      </c>
      <c r="F59" s="128">
        <f t="shared" si="52"/>
        <v>3</v>
      </c>
      <c r="G59" s="128">
        <f t="shared" si="52"/>
        <v>3</v>
      </c>
      <c r="H59" s="128">
        <f t="shared" si="52"/>
        <v>3</v>
      </c>
      <c r="I59" s="128">
        <f t="shared" si="52"/>
        <v>4</v>
      </c>
      <c r="J59" s="128">
        <f t="shared" si="52"/>
        <v>4</v>
      </c>
      <c r="K59" s="128">
        <f t="shared" si="52"/>
        <v>4</v>
      </c>
      <c r="L59" s="128">
        <f t="shared" si="52"/>
        <v>4</v>
      </c>
      <c r="M59" s="128">
        <f t="shared" si="52"/>
        <v>3</v>
      </c>
      <c r="N59" s="128">
        <f t="shared" si="52"/>
        <v>3</v>
      </c>
      <c r="O59" s="128">
        <f t="shared" si="52"/>
        <v>3</v>
      </c>
      <c r="P59" s="128">
        <f t="shared" si="52"/>
        <v>4</v>
      </c>
      <c r="Q59" s="128">
        <f t="shared" si="52"/>
        <v>4</v>
      </c>
      <c r="R59" s="128">
        <f t="shared" si="52"/>
        <v>4</v>
      </c>
      <c r="S59" s="128">
        <f t="shared" si="52"/>
        <v>3</v>
      </c>
      <c r="T59" s="128">
        <f t="shared" si="52"/>
        <v>3</v>
      </c>
      <c r="U59" s="128">
        <f t="shared" si="52"/>
        <v>3</v>
      </c>
      <c r="V59" s="128">
        <f t="shared" si="52"/>
        <v>3</v>
      </c>
      <c r="W59" s="128">
        <f t="shared" si="52"/>
        <v>4</v>
      </c>
      <c r="X59" s="128">
        <f t="shared" si="52"/>
        <v>4</v>
      </c>
      <c r="Y59" s="128">
        <f t="shared" si="52"/>
        <v>4</v>
      </c>
      <c r="Z59" s="128">
        <f t="shared" si="52"/>
        <v>4</v>
      </c>
      <c r="AA59" s="128">
        <f t="shared" si="52"/>
        <v>3</v>
      </c>
      <c r="AB59" s="128">
        <f t="shared" si="52"/>
        <v>3</v>
      </c>
      <c r="AC59" s="128">
        <f t="shared" si="52"/>
        <v>3</v>
      </c>
      <c r="AD59" s="128">
        <f t="shared" si="52"/>
        <v>4</v>
      </c>
      <c r="AE59" s="128">
        <f t="shared" si="52"/>
        <v>4</v>
      </c>
      <c r="AF59" s="128">
        <f t="shared" si="52"/>
        <v>4</v>
      </c>
      <c r="AG59" s="128">
        <f t="shared" si="52"/>
        <v>4</v>
      </c>
      <c r="AH59" s="37"/>
      <c r="AI59" s="76"/>
      <c r="AJ59" s="37"/>
      <c r="AK59" s="70"/>
      <c r="AL59" s="70"/>
      <c r="AM59" s="37"/>
      <c r="AN59" s="37"/>
      <c r="AO59" s="71"/>
    </row>
    <row r="60" spans="2:95" ht="15.75" thickBot="1">
      <c r="AI60" s="65"/>
    </row>
    <row r="61" spans="2:95" s="65" customFormat="1" ht="15.75" thickBot="1">
      <c r="C61" s="204" t="s">
        <v>5</v>
      </c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6"/>
      <c r="AG61" s="74"/>
      <c r="AI61" s="1"/>
      <c r="AJ61" s="1"/>
      <c r="AK61" s="1"/>
      <c r="AL61" s="1"/>
      <c r="AM61" s="76"/>
      <c r="AN61" s="76"/>
      <c r="AO61" s="1"/>
      <c r="BD61" s="92"/>
    </row>
    <row r="62" spans="2:95">
      <c r="C62" s="60" t="s">
        <v>14</v>
      </c>
      <c r="D62" s="5" t="s">
        <v>15</v>
      </c>
      <c r="E62" s="6" t="s">
        <v>9</v>
      </c>
      <c r="F62" s="6" t="s">
        <v>10</v>
      </c>
      <c r="G62" s="6" t="s">
        <v>11</v>
      </c>
      <c r="H62" s="6" t="s">
        <v>12</v>
      </c>
      <c r="I62" s="6" t="s">
        <v>13</v>
      </c>
      <c r="J62" s="5" t="s">
        <v>14</v>
      </c>
      <c r="K62" s="5" t="s">
        <v>15</v>
      </c>
      <c r="L62" s="6" t="s">
        <v>9</v>
      </c>
      <c r="M62" s="6" t="s">
        <v>10</v>
      </c>
      <c r="N62" s="6" t="s">
        <v>11</v>
      </c>
      <c r="O62" s="6" t="s">
        <v>12</v>
      </c>
      <c r="P62" s="6" t="s">
        <v>13</v>
      </c>
      <c r="Q62" s="5" t="s">
        <v>14</v>
      </c>
      <c r="R62" s="5" t="s">
        <v>15</v>
      </c>
      <c r="S62" s="6" t="s">
        <v>9</v>
      </c>
      <c r="T62" s="6" t="s">
        <v>10</v>
      </c>
      <c r="U62" s="6" t="s">
        <v>11</v>
      </c>
      <c r="V62" s="6" t="s">
        <v>12</v>
      </c>
      <c r="W62" s="6" t="s">
        <v>13</v>
      </c>
      <c r="X62" s="5" t="s">
        <v>14</v>
      </c>
      <c r="Y62" s="5" t="s">
        <v>15</v>
      </c>
      <c r="Z62" s="6" t="s">
        <v>9</v>
      </c>
      <c r="AA62" s="6" t="s">
        <v>10</v>
      </c>
      <c r="AB62" s="6" t="s">
        <v>11</v>
      </c>
      <c r="AC62" s="6" t="s">
        <v>12</v>
      </c>
      <c r="AD62" s="6" t="s">
        <v>13</v>
      </c>
      <c r="AE62" s="5" t="s">
        <v>14</v>
      </c>
      <c r="AF62" s="61" t="s">
        <v>15</v>
      </c>
      <c r="AO62" s="65" t="s">
        <v>26</v>
      </c>
      <c r="AP62" s="93" t="s">
        <v>22</v>
      </c>
      <c r="AQ62" s="65" t="s">
        <v>16</v>
      </c>
      <c r="AR62" s="65" t="s">
        <v>17</v>
      </c>
      <c r="AS62" s="65" t="s">
        <v>19</v>
      </c>
      <c r="AT62" s="65" t="s">
        <v>20</v>
      </c>
      <c r="AU62" s="65" t="s">
        <v>18</v>
      </c>
      <c r="AV62" s="65" t="s">
        <v>21</v>
      </c>
      <c r="AW62" s="65" t="s">
        <v>40</v>
      </c>
      <c r="AX62" s="65"/>
    </row>
    <row r="63" spans="2:95">
      <c r="B63" s="1" t="s">
        <v>25</v>
      </c>
      <c r="C63" s="40">
        <v>1</v>
      </c>
      <c r="D63" s="2">
        <v>2</v>
      </c>
      <c r="E63" s="2">
        <v>3</v>
      </c>
      <c r="F63" s="2">
        <v>4</v>
      </c>
      <c r="G63" s="2">
        <v>5</v>
      </c>
      <c r="H63" s="2">
        <v>6</v>
      </c>
      <c r="I63" s="2">
        <v>7</v>
      </c>
      <c r="J63" s="2">
        <v>8</v>
      </c>
      <c r="K63" s="2">
        <v>9</v>
      </c>
      <c r="L63" s="2">
        <v>10</v>
      </c>
      <c r="M63" s="2">
        <v>11</v>
      </c>
      <c r="N63" s="2">
        <v>12</v>
      </c>
      <c r="O63" s="2">
        <v>13</v>
      </c>
      <c r="P63" s="2">
        <v>14</v>
      </c>
      <c r="Q63" s="2">
        <v>15</v>
      </c>
      <c r="R63" s="2">
        <v>16</v>
      </c>
      <c r="S63" s="2">
        <v>17</v>
      </c>
      <c r="T63" s="2">
        <v>18</v>
      </c>
      <c r="U63" s="2">
        <v>19</v>
      </c>
      <c r="V63" s="2">
        <v>20</v>
      </c>
      <c r="W63" s="2">
        <v>21</v>
      </c>
      <c r="X63" s="2">
        <v>22</v>
      </c>
      <c r="Y63" s="2">
        <v>23</v>
      </c>
      <c r="Z63" s="2">
        <v>24</v>
      </c>
      <c r="AA63" s="2">
        <v>25</v>
      </c>
      <c r="AB63" s="2">
        <v>26</v>
      </c>
      <c r="AC63" s="2">
        <v>27</v>
      </c>
      <c r="AD63" s="2">
        <v>28</v>
      </c>
      <c r="AE63" s="2">
        <v>29</v>
      </c>
      <c r="AF63" s="26">
        <v>30</v>
      </c>
      <c r="AH63" s="1" t="s">
        <v>47</v>
      </c>
      <c r="AI63" s="1" t="s">
        <v>9</v>
      </c>
      <c r="AO63" s="1">
        <f>SUM(AQ63:AV63)</f>
        <v>17</v>
      </c>
      <c r="AP63" s="94">
        <v>1</v>
      </c>
      <c r="AQ63" s="1">
        <f t="shared" ref="AQ63:AQ68" si="53">COUNTIF(C64:AG64,"M3")</f>
        <v>3</v>
      </c>
      <c r="AR63" s="1">
        <f t="shared" ref="AR63:AR68" si="54">COUNTIF(C64:AG64,"M4")</f>
        <v>2</v>
      </c>
      <c r="AS63" s="1">
        <f t="shared" ref="AS63:AS68" si="55">COUNTIF(C64:AG64,"T3")</f>
        <v>4</v>
      </c>
      <c r="AT63" s="1">
        <f t="shared" ref="AT63:AT68" si="56">COUNTIF(C64:AG64,"T4")</f>
        <v>0</v>
      </c>
      <c r="AU63" s="1">
        <f t="shared" ref="AU63:AU68" si="57">COUNTIF(C64:AG64,"N3")</f>
        <v>6</v>
      </c>
      <c r="AV63" s="1">
        <f t="shared" ref="AV63:AV68" si="58">COUNTIF(C64:AG64,"N4")</f>
        <v>2</v>
      </c>
      <c r="AW63" s="1">
        <f>AQ63*8+AR63*10+AS63*8+AT63*10+AU63*10+AV63*10</f>
        <v>156</v>
      </c>
    </row>
    <row r="64" spans="2:95" s="1" customFormat="1">
      <c r="B64" s="1">
        <v>1</v>
      </c>
      <c r="C64" s="62"/>
      <c r="D64" s="11"/>
      <c r="E64" s="12" t="s">
        <v>18</v>
      </c>
      <c r="F64" s="9"/>
      <c r="G64" s="9"/>
      <c r="H64" s="9" t="s">
        <v>18</v>
      </c>
      <c r="I64" s="9"/>
      <c r="J64" s="11" t="s">
        <v>21</v>
      </c>
      <c r="K64" s="11" t="s">
        <v>21</v>
      </c>
      <c r="L64" s="9"/>
      <c r="M64" s="9" t="s">
        <v>19</v>
      </c>
      <c r="N64" s="12" t="s">
        <v>19</v>
      </c>
      <c r="O64" s="12" t="s">
        <v>19</v>
      </c>
      <c r="P64" s="12" t="s">
        <v>19</v>
      </c>
      <c r="Q64" s="11"/>
      <c r="R64" s="11"/>
      <c r="S64" s="13" t="s">
        <v>16</v>
      </c>
      <c r="T64" s="9"/>
      <c r="U64" s="9"/>
      <c r="V64" s="9" t="s">
        <v>16</v>
      </c>
      <c r="W64" s="9" t="s">
        <v>16</v>
      </c>
      <c r="X64" s="11" t="s">
        <v>17</v>
      </c>
      <c r="Y64" s="11" t="s">
        <v>17</v>
      </c>
      <c r="Z64" s="9"/>
      <c r="AA64" s="9" t="s">
        <v>18</v>
      </c>
      <c r="AB64" s="9" t="s">
        <v>18</v>
      </c>
      <c r="AC64" s="9" t="s">
        <v>18</v>
      </c>
      <c r="AD64" s="9" t="s">
        <v>18</v>
      </c>
      <c r="AE64" s="11"/>
      <c r="AF64" s="51"/>
      <c r="AG64" s="78"/>
      <c r="AH64" s="1">
        <v>0</v>
      </c>
      <c r="AI64" s="1">
        <f t="shared" ref="AI64:AI69" si="59">COUNTIF(C64:AG64,"L")+COUNTBLANK(C64:AG64)</f>
        <v>14</v>
      </c>
      <c r="AM64" s="76"/>
      <c r="AN64" s="76"/>
      <c r="AO64" s="1">
        <f t="shared" ref="AO64:AO68" si="60">SUM(AQ64:AV64)</f>
        <v>18</v>
      </c>
      <c r="AP64" s="94">
        <v>2</v>
      </c>
      <c r="AQ64" s="1">
        <f t="shared" si="53"/>
        <v>7</v>
      </c>
      <c r="AR64" s="1">
        <f t="shared" si="54"/>
        <v>2</v>
      </c>
      <c r="AS64" s="1">
        <f t="shared" si="55"/>
        <v>3</v>
      </c>
      <c r="AT64" s="1">
        <f t="shared" si="56"/>
        <v>2</v>
      </c>
      <c r="AU64" s="1">
        <f t="shared" si="57"/>
        <v>4</v>
      </c>
      <c r="AV64" s="1">
        <f t="shared" si="58"/>
        <v>0</v>
      </c>
      <c r="AW64" s="1">
        <f t="shared" ref="AW64:AW68" si="61">AQ64*8+AR64*10+AS64*8+AT64*10+AU64*10+AV64*10</f>
        <v>160</v>
      </c>
      <c r="BD64" s="76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50"/>
      <c r="CN64" s="150"/>
      <c r="CO64" s="150"/>
      <c r="CP64" s="150"/>
      <c r="CQ64" s="150"/>
    </row>
    <row r="65" spans="2:95" s="1" customFormat="1">
      <c r="B65" s="1">
        <v>2</v>
      </c>
      <c r="C65" s="62"/>
      <c r="D65" s="11"/>
      <c r="E65" s="12" t="s">
        <v>16</v>
      </c>
      <c r="F65" s="9"/>
      <c r="G65" s="9"/>
      <c r="H65" s="9" t="s">
        <v>16</v>
      </c>
      <c r="I65" s="9" t="s">
        <v>16</v>
      </c>
      <c r="J65" s="11" t="s">
        <v>17</v>
      </c>
      <c r="K65" s="11" t="s">
        <v>17</v>
      </c>
      <c r="L65" s="17"/>
      <c r="M65" s="9" t="s">
        <v>18</v>
      </c>
      <c r="N65" s="9" t="s">
        <v>18</v>
      </c>
      <c r="O65" s="9" t="s">
        <v>18</v>
      </c>
      <c r="P65" s="9" t="s">
        <v>18</v>
      </c>
      <c r="Q65" s="11"/>
      <c r="R65" s="11"/>
      <c r="S65" s="13" t="s">
        <v>19</v>
      </c>
      <c r="T65" s="9" t="s">
        <v>19</v>
      </c>
      <c r="U65" s="9" t="s">
        <v>19</v>
      </c>
      <c r="V65" s="9"/>
      <c r="W65" s="9"/>
      <c r="X65" s="11" t="s">
        <v>20</v>
      </c>
      <c r="Y65" s="11" t="s">
        <v>20</v>
      </c>
      <c r="Z65" s="9"/>
      <c r="AA65" s="9" t="s">
        <v>16</v>
      </c>
      <c r="AB65" s="9" t="s">
        <v>16</v>
      </c>
      <c r="AC65" s="9" t="s">
        <v>16</v>
      </c>
      <c r="AD65" s="9" t="s">
        <v>16</v>
      </c>
      <c r="AE65" s="11"/>
      <c r="AF65" s="51"/>
      <c r="AG65" s="79"/>
      <c r="AH65" s="1">
        <v>0</v>
      </c>
      <c r="AI65" s="1">
        <f t="shared" si="59"/>
        <v>13</v>
      </c>
      <c r="AM65" s="76"/>
      <c r="AN65" s="76"/>
      <c r="AO65" s="1">
        <f t="shared" si="60"/>
        <v>16</v>
      </c>
      <c r="AP65" s="94">
        <v>3</v>
      </c>
      <c r="AQ65" s="1">
        <f t="shared" si="53"/>
        <v>4</v>
      </c>
      <c r="AR65" s="1">
        <f t="shared" si="54"/>
        <v>0</v>
      </c>
      <c r="AS65" s="1">
        <f t="shared" si="55"/>
        <v>7</v>
      </c>
      <c r="AT65" s="1">
        <f t="shared" si="56"/>
        <v>2</v>
      </c>
      <c r="AU65" s="1">
        <f t="shared" si="57"/>
        <v>1</v>
      </c>
      <c r="AV65" s="1">
        <f t="shared" si="58"/>
        <v>2</v>
      </c>
      <c r="AW65" s="1">
        <f t="shared" si="61"/>
        <v>138</v>
      </c>
      <c r="BD65" s="76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</row>
    <row r="66" spans="2:95" s="1" customFormat="1">
      <c r="B66" s="1">
        <v>3</v>
      </c>
      <c r="C66" s="62"/>
      <c r="D66" s="11"/>
      <c r="E66" s="12" t="s">
        <v>19</v>
      </c>
      <c r="F66" s="9" t="s">
        <v>19</v>
      </c>
      <c r="G66" s="9" t="s">
        <v>19</v>
      </c>
      <c r="H66" s="9"/>
      <c r="I66" s="9"/>
      <c r="J66" s="11" t="s">
        <v>20</v>
      </c>
      <c r="K66" s="11" t="s">
        <v>20</v>
      </c>
      <c r="L66" s="12"/>
      <c r="M66" s="12" t="s">
        <v>16</v>
      </c>
      <c r="N66" s="12" t="s">
        <v>16</v>
      </c>
      <c r="O66" s="12" t="s">
        <v>16</v>
      </c>
      <c r="P66" s="12" t="s">
        <v>16</v>
      </c>
      <c r="Q66" s="11"/>
      <c r="R66" s="11"/>
      <c r="S66" s="13" t="s">
        <v>18</v>
      </c>
      <c r="T66" s="9"/>
      <c r="U66" s="9"/>
      <c r="V66" s="9"/>
      <c r="W66" s="9"/>
      <c r="X66" s="11" t="s">
        <v>21</v>
      </c>
      <c r="Y66" s="11" t="s">
        <v>21</v>
      </c>
      <c r="Z66" s="9"/>
      <c r="AA66" s="9" t="s">
        <v>19</v>
      </c>
      <c r="AB66" s="9" t="s">
        <v>19</v>
      </c>
      <c r="AC66" s="9" t="s">
        <v>19</v>
      </c>
      <c r="AD66" s="9" t="s">
        <v>19</v>
      </c>
      <c r="AE66" s="11"/>
      <c r="AF66" s="51"/>
      <c r="AG66" s="79"/>
      <c r="AH66" s="1">
        <v>0</v>
      </c>
      <c r="AI66" s="1">
        <f t="shared" si="59"/>
        <v>15</v>
      </c>
      <c r="AM66" s="76"/>
      <c r="AN66" s="76"/>
      <c r="AO66" s="1">
        <f t="shared" si="60"/>
        <v>17</v>
      </c>
      <c r="AP66" s="94">
        <v>4</v>
      </c>
      <c r="AQ66" s="1">
        <f t="shared" si="53"/>
        <v>4</v>
      </c>
      <c r="AR66" s="1">
        <f t="shared" si="54"/>
        <v>2</v>
      </c>
      <c r="AS66" s="1">
        <f t="shared" si="55"/>
        <v>3</v>
      </c>
      <c r="AT66" s="1">
        <f t="shared" si="56"/>
        <v>2</v>
      </c>
      <c r="AU66" s="1">
        <f t="shared" si="57"/>
        <v>4</v>
      </c>
      <c r="AV66" s="1">
        <f t="shared" si="58"/>
        <v>2</v>
      </c>
      <c r="AW66" s="1">
        <f t="shared" si="61"/>
        <v>156</v>
      </c>
      <c r="BD66" s="76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</row>
    <row r="67" spans="2:95" s="1" customFormat="1">
      <c r="B67" s="1">
        <v>4</v>
      </c>
      <c r="C67" s="62" t="s">
        <v>17</v>
      </c>
      <c r="D67" s="11" t="s">
        <v>17</v>
      </c>
      <c r="E67" s="9"/>
      <c r="F67" s="9" t="s">
        <v>18</v>
      </c>
      <c r="G67" s="12" t="s">
        <v>18</v>
      </c>
      <c r="H67" s="12"/>
      <c r="I67" s="12" t="s">
        <v>18</v>
      </c>
      <c r="J67" s="11"/>
      <c r="K67" s="11"/>
      <c r="L67" s="12" t="s">
        <v>19</v>
      </c>
      <c r="M67" s="9"/>
      <c r="N67" s="9"/>
      <c r="O67" s="9" t="s">
        <v>19</v>
      </c>
      <c r="P67" s="9" t="s">
        <v>19</v>
      </c>
      <c r="Q67" s="11" t="s">
        <v>20</v>
      </c>
      <c r="R67" s="11" t="s">
        <v>20</v>
      </c>
      <c r="S67" s="13"/>
      <c r="T67" s="9" t="s">
        <v>16</v>
      </c>
      <c r="U67" s="9" t="s">
        <v>16</v>
      </c>
      <c r="V67" s="9" t="s">
        <v>16</v>
      </c>
      <c r="W67" s="9" t="s">
        <v>16</v>
      </c>
      <c r="X67" s="11"/>
      <c r="Y67" s="11"/>
      <c r="Z67" s="9" t="s">
        <v>18</v>
      </c>
      <c r="AA67" s="9"/>
      <c r="AB67" s="9"/>
      <c r="AC67" s="9"/>
      <c r="AD67" s="9"/>
      <c r="AE67" s="11" t="s">
        <v>21</v>
      </c>
      <c r="AF67" s="51" t="s">
        <v>21</v>
      </c>
      <c r="AG67" s="79"/>
      <c r="AH67" s="1">
        <v>0</v>
      </c>
      <c r="AI67" s="1">
        <f t="shared" si="59"/>
        <v>14</v>
      </c>
      <c r="AM67" s="76"/>
      <c r="AN67" s="76"/>
      <c r="AO67" s="1">
        <f t="shared" si="60"/>
        <v>18</v>
      </c>
      <c r="AP67" s="94">
        <v>5</v>
      </c>
      <c r="AQ67" s="1">
        <f t="shared" si="53"/>
        <v>7</v>
      </c>
      <c r="AR67" s="1">
        <f t="shared" si="54"/>
        <v>2</v>
      </c>
      <c r="AS67" s="1">
        <f t="shared" si="55"/>
        <v>4</v>
      </c>
      <c r="AT67" s="1">
        <f t="shared" si="56"/>
        <v>2</v>
      </c>
      <c r="AU67" s="1">
        <f t="shared" si="57"/>
        <v>1</v>
      </c>
      <c r="AV67" s="1">
        <f t="shared" si="58"/>
        <v>2</v>
      </c>
      <c r="AW67" s="1">
        <f t="shared" si="61"/>
        <v>158</v>
      </c>
      <c r="BD67" s="76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</row>
    <row r="68" spans="2:95" s="1" customFormat="1">
      <c r="B68" s="1">
        <v>5</v>
      </c>
      <c r="C68" s="62" t="s">
        <v>20</v>
      </c>
      <c r="D68" s="11" t="s">
        <v>20</v>
      </c>
      <c r="E68" s="12"/>
      <c r="F68" s="9" t="s">
        <v>16</v>
      </c>
      <c r="G68" s="9" t="s">
        <v>16</v>
      </c>
      <c r="H68" s="9" t="s">
        <v>16</v>
      </c>
      <c r="I68" s="9" t="s">
        <v>16</v>
      </c>
      <c r="J68" s="11"/>
      <c r="K68" s="11"/>
      <c r="L68" s="9" t="s">
        <v>18</v>
      </c>
      <c r="M68" s="9"/>
      <c r="N68" s="9"/>
      <c r="O68" s="9"/>
      <c r="P68" s="9"/>
      <c r="Q68" s="11" t="s">
        <v>21</v>
      </c>
      <c r="R68" s="11" t="s">
        <v>21</v>
      </c>
      <c r="S68" s="13"/>
      <c r="T68" s="9" t="s">
        <v>19</v>
      </c>
      <c r="U68" s="9" t="s">
        <v>19</v>
      </c>
      <c r="V68" s="9" t="s">
        <v>19</v>
      </c>
      <c r="W68" s="9" t="s">
        <v>19</v>
      </c>
      <c r="X68" s="11"/>
      <c r="Y68" s="11"/>
      <c r="Z68" s="9" t="s">
        <v>16</v>
      </c>
      <c r="AA68" s="9"/>
      <c r="AB68" s="9"/>
      <c r="AC68" s="9" t="s">
        <v>16</v>
      </c>
      <c r="AD68" s="9" t="s">
        <v>16</v>
      </c>
      <c r="AE68" s="11" t="s">
        <v>17</v>
      </c>
      <c r="AF68" s="51" t="s">
        <v>17</v>
      </c>
      <c r="AG68" s="78"/>
      <c r="AH68" s="1">
        <v>0</v>
      </c>
      <c r="AI68" s="1">
        <f t="shared" si="59"/>
        <v>13</v>
      </c>
      <c r="AJ68" s="65"/>
      <c r="AK68" s="65"/>
      <c r="AL68" s="65"/>
      <c r="AM68" s="92"/>
      <c r="AN68" s="92"/>
      <c r="AO68" s="1">
        <f t="shared" si="60"/>
        <v>20</v>
      </c>
      <c r="AP68" s="94">
        <v>6</v>
      </c>
      <c r="AQ68" s="1">
        <f t="shared" si="53"/>
        <v>3</v>
      </c>
      <c r="AR68" s="1">
        <f t="shared" si="54"/>
        <v>2</v>
      </c>
      <c r="AS68" s="1">
        <f t="shared" si="55"/>
        <v>7</v>
      </c>
      <c r="AT68" s="1">
        <f t="shared" si="56"/>
        <v>2</v>
      </c>
      <c r="AU68" s="1">
        <f t="shared" si="57"/>
        <v>4</v>
      </c>
      <c r="AV68" s="1">
        <f t="shared" si="58"/>
        <v>2</v>
      </c>
      <c r="AW68" s="1">
        <f t="shared" si="61"/>
        <v>180</v>
      </c>
      <c r="BD68" s="76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O68" s="150"/>
      <c r="CP68" s="150"/>
      <c r="CQ68" s="150"/>
    </row>
    <row r="69" spans="2:95" s="1" customFormat="1" ht="15.75" thickBot="1">
      <c r="B69" s="1">
        <v>6</v>
      </c>
      <c r="C69" s="63" t="s">
        <v>21</v>
      </c>
      <c r="D69" s="46" t="s">
        <v>21</v>
      </c>
      <c r="E69" s="47"/>
      <c r="F69" s="47" t="s">
        <v>19</v>
      </c>
      <c r="G69" s="45" t="s">
        <v>19</v>
      </c>
      <c r="H69" s="45" t="s">
        <v>19</v>
      </c>
      <c r="I69" s="45" t="s">
        <v>19</v>
      </c>
      <c r="J69" s="46"/>
      <c r="K69" s="46"/>
      <c r="L69" s="45" t="s">
        <v>16</v>
      </c>
      <c r="M69" s="47" t="s">
        <v>16</v>
      </c>
      <c r="N69" s="47" t="s">
        <v>16</v>
      </c>
      <c r="O69" s="47"/>
      <c r="P69" s="47"/>
      <c r="Q69" s="46" t="s">
        <v>17</v>
      </c>
      <c r="R69" s="46" t="s">
        <v>17</v>
      </c>
      <c r="S69" s="48"/>
      <c r="T69" s="47" t="s">
        <v>18</v>
      </c>
      <c r="U69" s="47" t="s">
        <v>18</v>
      </c>
      <c r="V69" s="47" t="s">
        <v>18</v>
      </c>
      <c r="W69" s="47" t="s">
        <v>18</v>
      </c>
      <c r="X69" s="46"/>
      <c r="Y69" s="46"/>
      <c r="Z69" s="47" t="s">
        <v>19</v>
      </c>
      <c r="AA69" s="47" t="s">
        <v>19</v>
      </c>
      <c r="AB69" s="47" t="s">
        <v>19</v>
      </c>
      <c r="AC69" s="47"/>
      <c r="AD69" s="47"/>
      <c r="AE69" s="46" t="s">
        <v>20</v>
      </c>
      <c r="AF69" s="55" t="s">
        <v>20</v>
      </c>
      <c r="AG69" s="79"/>
      <c r="AH69" s="1">
        <v>0</v>
      </c>
      <c r="AI69" s="1">
        <f t="shared" si="59"/>
        <v>11</v>
      </c>
      <c r="AM69" s="76"/>
      <c r="AN69" s="76"/>
      <c r="AO69" s="71"/>
      <c r="AW69" s="1">
        <f>AVERAGE(AW63:AW68)</f>
        <v>158</v>
      </c>
      <c r="AX69" s="1">
        <f>AW69/31*7</f>
        <v>35.677419354838712</v>
      </c>
      <c r="BD69" s="76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0"/>
      <c r="CO69" s="150"/>
      <c r="CP69" s="150"/>
      <c r="CQ69" s="150"/>
    </row>
    <row r="70" spans="2:95">
      <c r="B70" s="37">
        <v>7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76"/>
      <c r="AJ70" s="37"/>
      <c r="AK70" s="70"/>
      <c r="AL70" s="70"/>
      <c r="AM70" s="37"/>
      <c r="AN70" s="37"/>
      <c r="AO70" s="71"/>
    </row>
    <row r="71" spans="2:95" ht="15.75" thickBot="1">
      <c r="C71" s="128">
        <f>COUNTIF(C63:C69,"M3")+COUNTIF(C63:C69,"M4")+COUNTIF(C63:C69,"T3")+COUNTIF(C63:C69,"T4")+COUNTIF(C63:C69,"N3")+COUNTIF(C63:C69,"N4")</f>
        <v>3</v>
      </c>
      <c r="D71" s="128">
        <f t="shared" ref="D71:AF71" si="62">COUNTIF(D63:D69,"M3")+COUNTIF(D63:D69,"M4")+COUNTIF(D63:D69,"T3")+COUNTIF(D63:D69,"T4")+COUNTIF(D63:D69,"N3")+COUNTIF(D63:D69,"N4")</f>
        <v>3</v>
      </c>
      <c r="E71" s="128">
        <f t="shared" si="62"/>
        <v>3</v>
      </c>
      <c r="F71" s="128">
        <f t="shared" si="62"/>
        <v>4</v>
      </c>
      <c r="G71" s="128">
        <f t="shared" si="62"/>
        <v>4</v>
      </c>
      <c r="H71" s="128">
        <f t="shared" si="62"/>
        <v>4</v>
      </c>
      <c r="I71" s="128">
        <f t="shared" si="62"/>
        <v>4</v>
      </c>
      <c r="J71" s="128">
        <f t="shared" si="62"/>
        <v>3</v>
      </c>
      <c r="K71" s="128">
        <f t="shared" si="62"/>
        <v>3</v>
      </c>
      <c r="L71" s="128">
        <f t="shared" si="62"/>
        <v>3</v>
      </c>
      <c r="M71" s="128">
        <f t="shared" si="62"/>
        <v>4</v>
      </c>
      <c r="N71" s="128">
        <f t="shared" si="62"/>
        <v>4</v>
      </c>
      <c r="O71" s="128">
        <f t="shared" si="62"/>
        <v>4</v>
      </c>
      <c r="P71" s="128">
        <f t="shared" si="62"/>
        <v>4</v>
      </c>
      <c r="Q71" s="128">
        <f t="shared" si="62"/>
        <v>3</v>
      </c>
      <c r="R71" s="128">
        <f t="shared" si="62"/>
        <v>3</v>
      </c>
      <c r="S71" s="128">
        <f t="shared" si="62"/>
        <v>3</v>
      </c>
      <c r="T71" s="128">
        <f t="shared" si="62"/>
        <v>4</v>
      </c>
      <c r="U71" s="128">
        <f t="shared" si="62"/>
        <v>4</v>
      </c>
      <c r="V71" s="128">
        <f t="shared" si="62"/>
        <v>4</v>
      </c>
      <c r="W71" s="128">
        <f t="shared" si="62"/>
        <v>4</v>
      </c>
      <c r="X71" s="128">
        <f t="shared" si="62"/>
        <v>3</v>
      </c>
      <c r="Y71" s="128">
        <f t="shared" si="62"/>
        <v>3</v>
      </c>
      <c r="Z71" s="128">
        <f t="shared" si="62"/>
        <v>3</v>
      </c>
      <c r="AA71" s="128">
        <f t="shared" si="62"/>
        <v>4</v>
      </c>
      <c r="AB71" s="128">
        <f t="shared" si="62"/>
        <v>4</v>
      </c>
      <c r="AC71" s="128">
        <f t="shared" si="62"/>
        <v>4</v>
      </c>
      <c r="AD71" s="128">
        <f t="shared" si="62"/>
        <v>4</v>
      </c>
      <c r="AE71" s="128">
        <f t="shared" si="62"/>
        <v>3</v>
      </c>
      <c r="AF71" s="128">
        <f t="shared" si="62"/>
        <v>3</v>
      </c>
    </row>
    <row r="72" spans="2:95" s="65" customFormat="1" ht="15.75" thickBot="1">
      <c r="C72" s="207" t="s">
        <v>33</v>
      </c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9"/>
      <c r="AJ72" s="1"/>
      <c r="AK72" s="1"/>
      <c r="AL72" s="1"/>
      <c r="AM72" s="76"/>
      <c r="AN72" s="76"/>
      <c r="AO72" s="1"/>
      <c r="BD72" s="92"/>
    </row>
    <row r="73" spans="2:95" s="1" customFormat="1">
      <c r="C73" s="146" t="s">
        <v>9</v>
      </c>
      <c r="D73" s="147" t="s">
        <v>10</v>
      </c>
      <c r="E73" s="147" t="s">
        <v>11</v>
      </c>
      <c r="F73" s="147" t="s">
        <v>12</v>
      </c>
      <c r="G73" s="147" t="s">
        <v>13</v>
      </c>
      <c r="H73" s="147" t="s">
        <v>14</v>
      </c>
      <c r="I73" s="147" t="s">
        <v>15</v>
      </c>
      <c r="J73" s="147" t="s">
        <v>9</v>
      </c>
      <c r="K73" s="147" t="s">
        <v>10</v>
      </c>
      <c r="L73" s="147" t="s">
        <v>11</v>
      </c>
      <c r="M73" s="147" t="s">
        <v>12</v>
      </c>
      <c r="N73" s="147" t="s">
        <v>13</v>
      </c>
      <c r="O73" s="147" t="s">
        <v>14</v>
      </c>
      <c r="P73" s="147" t="s">
        <v>15</v>
      </c>
      <c r="Q73" s="147" t="s">
        <v>9</v>
      </c>
      <c r="R73" s="147" t="s">
        <v>10</v>
      </c>
      <c r="S73" s="147" t="s">
        <v>11</v>
      </c>
      <c r="T73" s="147" t="s">
        <v>12</v>
      </c>
      <c r="U73" s="147" t="s">
        <v>13</v>
      </c>
      <c r="V73" s="147" t="s">
        <v>14</v>
      </c>
      <c r="W73" s="147" t="s">
        <v>15</v>
      </c>
      <c r="X73" s="147" t="s">
        <v>9</v>
      </c>
      <c r="Y73" s="147" t="s">
        <v>10</v>
      </c>
      <c r="Z73" s="147" t="s">
        <v>11</v>
      </c>
      <c r="AA73" s="147" t="s">
        <v>12</v>
      </c>
      <c r="AB73" s="147" t="s">
        <v>13</v>
      </c>
      <c r="AC73" s="147" t="s">
        <v>14</v>
      </c>
      <c r="AD73" s="147" t="s">
        <v>15</v>
      </c>
      <c r="AE73" s="147" t="s">
        <v>9</v>
      </c>
      <c r="AF73" s="147" t="s">
        <v>10</v>
      </c>
      <c r="AG73" s="148" t="s">
        <v>11</v>
      </c>
      <c r="AM73" s="76"/>
      <c r="AN73" s="76"/>
      <c r="AO73" s="65" t="s">
        <v>26</v>
      </c>
      <c r="AP73" s="93" t="s">
        <v>22</v>
      </c>
      <c r="AQ73" s="65" t="s">
        <v>16</v>
      </c>
      <c r="AR73" s="65" t="s">
        <v>17</v>
      </c>
      <c r="AS73" s="65" t="s">
        <v>19</v>
      </c>
      <c r="AT73" s="65" t="s">
        <v>20</v>
      </c>
      <c r="AU73" s="65" t="s">
        <v>18</v>
      </c>
      <c r="AV73" s="65" t="s">
        <v>21</v>
      </c>
      <c r="AW73" s="65" t="s">
        <v>41</v>
      </c>
      <c r="AX73" s="65"/>
      <c r="BD73" s="76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  <c r="CM73" s="150"/>
      <c r="CN73" s="150"/>
      <c r="CO73" s="150"/>
      <c r="CP73" s="150"/>
      <c r="CQ73" s="150"/>
    </row>
    <row r="74" spans="2:95" s="1" customFormat="1">
      <c r="B74" s="1" t="s">
        <v>25</v>
      </c>
      <c r="C74" s="80">
        <v>1</v>
      </c>
      <c r="D74" s="81">
        <v>2</v>
      </c>
      <c r="E74" s="81">
        <v>3</v>
      </c>
      <c r="F74" s="81">
        <v>4</v>
      </c>
      <c r="G74" s="81">
        <v>5</v>
      </c>
      <c r="H74" s="82">
        <v>6</v>
      </c>
      <c r="I74" s="82">
        <v>7</v>
      </c>
      <c r="J74" s="81">
        <v>8</v>
      </c>
      <c r="K74" s="81">
        <v>9</v>
      </c>
      <c r="L74" s="81">
        <v>10</v>
      </c>
      <c r="M74" s="81">
        <v>11</v>
      </c>
      <c r="N74" s="81">
        <v>12</v>
      </c>
      <c r="O74" s="82">
        <v>13</v>
      </c>
      <c r="P74" s="82">
        <v>14</v>
      </c>
      <c r="Q74" s="81">
        <v>15</v>
      </c>
      <c r="R74" s="81">
        <v>16</v>
      </c>
      <c r="S74" s="81">
        <v>17</v>
      </c>
      <c r="T74" s="81">
        <v>18</v>
      </c>
      <c r="U74" s="81">
        <v>19</v>
      </c>
      <c r="V74" s="82">
        <v>20</v>
      </c>
      <c r="W74" s="82">
        <v>21</v>
      </c>
      <c r="X74" s="81">
        <v>22</v>
      </c>
      <c r="Y74" s="81">
        <v>23</v>
      </c>
      <c r="Z74" s="81">
        <v>24</v>
      </c>
      <c r="AA74" s="83">
        <v>25</v>
      </c>
      <c r="AB74" s="81">
        <v>26</v>
      </c>
      <c r="AC74" s="82">
        <v>27</v>
      </c>
      <c r="AD74" s="82">
        <v>28</v>
      </c>
      <c r="AE74" s="81">
        <v>29</v>
      </c>
      <c r="AF74" s="81">
        <v>30</v>
      </c>
      <c r="AG74" s="84">
        <v>31</v>
      </c>
      <c r="AH74" s="1" t="s">
        <v>47</v>
      </c>
      <c r="AI74" s="1" t="s">
        <v>9</v>
      </c>
      <c r="AM74" s="76"/>
      <c r="AN74" s="76"/>
      <c r="AO74" s="1">
        <f>SUM(AQ74:AV74)</f>
        <v>16</v>
      </c>
      <c r="AP74" s="94">
        <v>1</v>
      </c>
      <c r="AQ74" s="1">
        <f t="shared" ref="AQ74:AQ79" si="63">COUNTIF(C75:AG75,"M3")</f>
        <v>0</v>
      </c>
      <c r="AR74" s="1">
        <f t="shared" ref="AR74:AR79" si="64">COUNTIF(C75:AG75,"M4")</f>
        <v>5</v>
      </c>
      <c r="AS74" s="1">
        <f t="shared" ref="AS74:AS79" si="65">COUNTIF(C75:AG75,"T3")</f>
        <v>0</v>
      </c>
      <c r="AT74" s="1">
        <f t="shared" ref="AT74:AT79" si="66">COUNTIF(C75:AG75,"T4")</f>
        <v>7</v>
      </c>
      <c r="AU74" s="1">
        <f t="shared" ref="AU74:AU79" si="67">COUNTIF(C75:AG75,"N3")</f>
        <v>0</v>
      </c>
      <c r="AV74" s="1">
        <f t="shared" ref="AV74:AV79" si="68">COUNTIF(C75:AG75,"N4")</f>
        <v>4</v>
      </c>
      <c r="AW74" s="1">
        <f>AQ74*8+AR74*10+AS74*8+AT74*10+AU74*10+AV74*10</f>
        <v>160</v>
      </c>
      <c r="BD74" s="76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</row>
    <row r="75" spans="2:95" s="1" customFormat="1">
      <c r="B75" s="1">
        <v>1</v>
      </c>
      <c r="C75" s="85" t="s">
        <v>20</v>
      </c>
      <c r="D75" s="23"/>
      <c r="E75" s="23" t="s">
        <v>20</v>
      </c>
      <c r="F75" s="23"/>
      <c r="G75" s="23"/>
      <c r="H75" s="86" t="s">
        <v>20</v>
      </c>
      <c r="I75" s="86" t="s">
        <v>20</v>
      </c>
      <c r="J75" s="23"/>
      <c r="K75" s="23" t="s">
        <v>17</v>
      </c>
      <c r="L75" s="23"/>
      <c r="M75" s="23" t="s">
        <v>17</v>
      </c>
      <c r="N75" s="23" t="s">
        <v>17</v>
      </c>
      <c r="O75" s="86"/>
      <c r="P75" s="86"/>
      <c r="Q75" s="23" t="s">
        <v>21</v>
      </c>
      <c r="R75" s="23"/>
      <c r="S75" s="23" t="s">
        <v>21</v>
      </c>
      <c r="T75" s="23"/>
      <c r="U75" s="23"/>
      <c r="V75" s="86" t="s">
        <v>21</v>
      </c>
      <c r="W75" s="86" t="s">
        <v>21</v>
      </c>
      <c r="X75" s="23"/>
      <c r="Y75" s="23" t="s">
        <v>20</v>
      </c>
      <c r="Z75" s="23"/>
      <c r="AA75" s="87" t="s">
        <v>20</v>
      </c>
      <c r="AB75" s="23" t="s">
        <v>20</v>
      </c>
      <c r="AC75" s="86"/>
      <c r="AD75" s="86"/>
      <c r="AE75" s="23" t="s">
        <v>17</v>
      </c>
      <c r="AF75" s="23"/>
      <c r="AG75" s="30" t="s">
        <v>17</v>
      </c>
      <c r="AH75" s="1">
        <f>COUNTIF(AA75,"M3")+COUNTIF(AA75,"M4")+COUNTIF(AA75,"T3")+COUNTIF(AA75,"T4")+COUNTIF(AA75,"N3")+COUNTIF(AA75,"N4")</f>
        <v>1</v>
      </c>
      <c r="AI75" s="1">
        <f t="shared" ref="AI75:AI80" si="69">COUNTIF(C75:AG75,"L")+COUNTBLANK(C75:AG75)</f>
        <v>15</v>
      </c>
      <c r="AM75" s="76"/>
      <c r="AN75" s="76"/>
      <c r="AO75" s="1">
        <f t="shared" ref="AO75:AO79" si="70">SUM(AQ75:AV75)</f>
        <v>16</v>
      </c>
      <c r="AP75" s="94">
        <v>2</v>
      </c>
      <c r="AQ75" s="1">
        <f t="shared" si="63"/>
        <v>0</v>
      </c>
      <c r="AR75" s="1">
        <f t="shared" si="64"/>
        <v>3</v>
      </c>
      <c r="AS75" s="1">
        <f t="shared" si="65"/>
        <v>0</v>
      </c>
      <c r="AT75" s="1">
        <f t="shared" si="66"/>
        <v>6</v>
      </c>
      <c r="AU75" s="1">
        <f t="shared" si="67"/>
        <v>0</v>
      </c>
      <c r="AV75" s="1">
        <f t="shared" si="68"/>
        <v>7</v>
      </c>
      <c r="AW75" s="1">
        <f t="shared" ref="AW75:AW79" si="71">AQ75*8+AR75*10+AS75*8+AT75*10+AU75*10+AV75*10</f>
        <v>160</v>
      </c>
      <c r="BD75" s="76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</row>
    <row r="76" spans="2:95" s="1" customFormat="1">
      <c r="B76" s="1">
        <v>2</v>
      </c>
      <c r="C76" s="85" t="s">
        <v>21</v>
      </c>
      <c r="D76" s="23"/>
      <c r="E76" s="23" t="s">
        <v>21</v>
      </c>
      <c r="F76" s="23"/>
      <c r="G76" s="23"/>
      <c r="H76" s="86" t="s">
        <v>21</v>
      </c>
      <c r="I76" s="86" t="s">
        <v>21</v>
      </c>
      <c r="J76" s="23"/>
      <c r="K76" s="23" t="s">
        <v>20</v>
      </c>
      <c r="L76" s="23"/>
      <c r="M76" s="23" t="s">
        <v>20</v>
      </c>
      <c r="N76" s="23" t="s">
        <v>20</v>
      </c>
      <c r="O76" s="86"/>
      <c r="P76" s="86"/>
      <c r="Q76" s="23" t="s">
        <v>17</v>
      </c>
      <c r="R76" s="23"/>
      <c r="S76" s="23" t="s">
        <v>17</v>
      </c>
      <c r="T76" s="23"/>
      <c r="U76" s="23"/>
      <c r="V76" s="86" t="s">
        <v>17</v>
      </c>
      <c r="W76" s="86" t="s">
        <v>20</v>
      </c>
      <c r="X76" s="23"/>
      <c r="Y76" s="23" t="s">
        <v>21</v>
      </c>
      <c r="Z76" s="23"/>
      <c r="AA76" s="87" t="s">
        <v>21</v>
      </c>
      <c r="AB76" s="23" t="s">
        <v>21</v>
      </c>
      <c r="AC76" s="86"/>
      <c r="AD76" s="86"/>
      <c r="AE76" s="23" t="s">
        <v>20</v>
      </c>
      <c r="AF76" s="23"/>
      <c r="AG76" s="30" t="s">
        <v>20</v>
      </c>
      <c r="AH76" s="1">
        <f t="shared" ref="AH76:AH80" si="72">COUNTIF(AA76,"M3")+COUNTIF(AA76,"M4")+COUNTIF(AA76,"T3")+COUNTIF(AA76,"T4")+COUNTIF(AA76,"N3")+COUNTIF(AA76,"N4")</f>
        <v>1</v>
      </c>
      <c r="AI76" s="1">
        <f t="shared" si="69"/>
        <v>15</v>
      </c>
      <c r="AM76" s="76"/>
      <c r="AN76" s="76"/>
      <c r="AO76" s="1">
        <f t="shared" si="70"/>
        <v>16</v>
      </c>
      <c r="AP76" s="94">
        <v>3</v>
      </c>
      <c r="AQ76" s="1">
        <f t="shared" si="63"/>
        <v>0</v>
      </c>
      <c r="AR76" s="1">
        <f t="shared" si="64"/>
        <v>7</v>
      </c>
      <c r="AS76" s="1">
        <f t="shared" si="65"/>
        <v>0</v>
      </c>
      <c r="AT76" s="1">
        <f t="shared" si="66"/>
        <v>4</v>
      </c>
      <c r="AU76" s="1">
        <f t="shared" si="67"/>
        <v>0</v>
      </c>
      <c r="AV76" s="1">
        <f t="shared" si="68"/>
        <v>5</v>
      </c>
      <c r="AW76" s="1">
        <f t="shared" si="71"/>
        <v>160</v>
      </c>
      <c r="BD76" s="76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</row>
    <row r="77" spans="2:95" s="1" customFormat="1">
      <c r="B77" s="1">
        <v>3</v>
      </c>
      <c r="C77" s="85" t="s">
        <v>17</v>
      </c>
      <c r="D77" s="23"/>
      <c r="E77" s="23" t="s">
        <v>17</v>
      </c>
      <c r="F77" s="23"/>
      <c r="G77" s="23"/>
      <c r="H77" s="86" t="s">
        <v>17</v>
      </c>
      <c r="I77" s="86" t="s">
        <v>17</v>
      </c>
      <c r="J77" s="23"/>
      <c r="K77" s="23" t="s">
        <v>21</v>
      </c>
      <c r="L77" s="23"/>
      <c r="M77" s="23" t="s">
        <v>21</v>
      </c>
      <c r="N77" s="23" t="s">
        <v>21</v>
      </c>
      <c r="O77" s="86"/>
      <c r="P77" s="86"/>
      <c r="Q77" s="23" t="s">
        <v>20</v>
      </c>
      <c r="R77" s="23"/>
      <c r="S77" s="23" t="s">
        <v>20</v>
      </c>
      <c r="T77" s="23"/>
      <c r="U77" s="23"/>
      <c r="V77" s="86" t="s">
        <v>20</v>
      </c>
      <c r="W77" s="86" t="s">
        <v>20</v>
      </c>
      <c r="X77" s="23"/>
      <c r="Y77" s="23" t="s">
        <v>17</v>
      </c>
      <c r="Z77" s="23"/>
      <c r="AA77" s="87" t="s">
        <v>17</v>
      </c>
      <c r="AB77" s="23" t="s">
        <v>17</v>
      </c>
      <c r="AC77" s="86"/>
      <c r="AD77" s="86"/>
      <c r="AE77" s="23" t="s">
        <v>21</v>
      </c>
      <c r="AF77" s="23"/>
      <c r="AG77" s="30" t="s">
        <v>21</v>
      </c>
      <c r="AH77" s="1">
        <f t="shared" si="72"/>
        <v>1</v>
      </c>
      <c r="AI77" s="1">
        <f t="shared" si="69"/>
        <v>15</v>
      </c>
      <c r="AM77" s="76"/>
      <c r="AN77" s="76"/>
      <c r="AO77" s="1">
        <f t="shared" si="70"/>
        <v>15</v>
      </c>
      <c r="AP77" s="94">
        <v>4</v>
      </c>
      <c r="AQ77" s="1">
        <f t="shared" si="63"/>
        <v>0</v>
      </c>
      <c r="AR77" s="1">
        <f t="shared" si="64"/>
        <v>5</v>
      </c>
      <c r="AS77" s="1">
        <f t="shared" si="65"/>
        <v>0</v>
      </c>
      <c r="AT77" s="1">
        <f t="shared" si="66"/>
        <v>7</v>
      </c>
      <c r="AU77" s="1">
        <f t="shared" si="67"/>
        <v>0</v>
      </c>
      <c r="AV77" s="1">
        <f t="shared" si="68"/>
        <v>3</v>
      </c>
      <c r="AW77" s="1">
        <f t="shared" si="71"/>
        <v>150</v>
      </c>
      <c r="BD77" s="76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</row>
    <row r="78" spans="2:95" s="1" customFormat="1">
      <c r="B78" s="1">
        <v>4</v>
      </c>
      <c r="C78" s="85"/>
      <c r="D78" s="23" t="s">
        <v>20</v>
      </c>
      <c r="E78" s="23"/>
      <c r="F78" s="23" t="s">
        <v>20</v>
      </c>
      <c r="G78" s="23" t="s">
        <v>20</v>
      </c>
      <c r="H78" s="86"/>
      <c r="I78" s="86"/>
      <c r="J78" s="23" t="s">
        <v>17</v>
      </c>
      <c r="K78" s="23"/>
      <c r="L78" s="23" t="s">
        <v>17</v>
      </c>
      <c r="M78" s="23"/>
      <c r="N78" s="23"/>
      <c r="O78" s="86" t="s">
        <v>17</v>
      </c>
      <c r="P78" s="86" t="s">
        <v>17</v>
      </c>
      <c r="Q78" s="23"/>
      <c r="R78" s="23" t="s">
        <v>21</v>
      </c>
      <c r="S78" s="23"/>
      <c r="T78" s="23" t="s">
        <v>21</v>
      </c>
      <c r="U78" s="23" t="s">
        <v>21</v>
      </c>
      <c r="V78" s="86"/>
      <c r="W78" s="86"/>
      <c r="X78" s="23" t="s">
        <v>20</v>
      </c>
      <c r="Y78" s="23"/>
      <c r="Z78" s="23" t="s">
        <v>20</v>
      </c>
      <c r="AA78" s="87"/>
      <c r="AB78" s="23"/>
      <c r="AC78" s="86" t="s">
        <v>20</v>
      </c>
      <c r="AD78" s="86" t="s">
        <v>20</v>
      </c>
      <c r="AE78" s="23"/>
      <c r="AF78" s="23" t="s">
        <v>17</v>
      </c>
      <c r="AG78" s="30"/>
      <c r="AH78" s="1">
        <f t="shared" si="72"/>
        <v>0</v>
      </c>
      <c r="AI78" s="1">
        <f t="shared" si="69"/>
        <v>16</v>
      </c>
      <c r="AM78" s="76"/>
      <c r="AN78" s="76"/>
      <c r="AO78" s="1">
        <f t="shared" si="70"/>
        <v>15</v>
      </c>
      <c r="AP78" s="94">
        <v>5</v>
      </c>
      <c r="AQ78" s="1">
        <f t="shared" si="63"/>
        <v>0</v>
      </c>
      <c r="AR78" s="1">
        <f t="shared" si="64"/>
        <v>3</v>
      </c>
      <c r="AS78" s="1">
        <f t="shared" si="65"/>
        <v>0</v>
      </c>
      <c r="AT78" s="1">
        <f t="shared" si="66"/>
        <v>5</v>
      </c>
      <c r="AU78" s="1">
        <f t="shared" si="67"/>
        <v>0</v>
      </c>
      <c r="AV78" s="1">
        <f t="shared" si="68"/>
        <v>7</v>
      </c>
      <c r="AW78" s="1">
        <f t="shared" si="71"/>
        <v>150</v>
      </c>
      <c r="BD78" s="76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</row>
    <row r="79" spans="2:95" s="1" customFormat="1">
      <c r="B79" s="1">
        <v>5</v>
      </c>
      <c r="C79" s="85"/>
      <c r="D79" s="23" t="s">
        <v>21</v>
      </c>
      <c r="E79" s="23"/>
      <c r="F79" s="23" t="s">
        <v>21</v>
      </c>
      <c r="G79" s="23" t="s">
        <v>21</v>
      </c>
      <c r="H79" s="86"/>
      <c r="I79" s="86"/>
      <c r="J79" s="23" t="s">
        <v>20</v>
      </c>
      <c r="K79" s="23"/>
      <c r="L79" s="23" t="s">
        <v>20</v>
      </c>
      <c r="M79" s="23"/>
      <c r="N79" s="23"/>
      <c r="O79" s="86" t="s">
        <v>20</v>
      </c>
      <c r="P79" s="86" t="s">
        <v>20</v>
      </c>
      <c r="Q79" s="23"/>
      <c r="R79" s="23" t="s">
        <v>17</v>
      </c>
      <c r="S79" s="23"/>
      <c r="T79" s="23" t="s">
        <v>17</v>
      </c>
      <c r="U79" s="23" t="s">
        <v>17</v>
      </c>
      <c r="V79" s="86"/>
      <c r="W79" s="86"/>
      <c r="X79" s="23" t="s">
        <v>21</v>
      </c>
      <c r="Y79" s="23"/>
      <c r="Z79" s="23" t="s">
        <v>21</v>
      </c>
      <c r="AA79" s="87"/>
      <c r="AB79" s="23"/>
      <c r="AC79" s="86" t="s">
        <v>21</v>
      </c>
      <c r="AD79" s="86" t="s">
        <v>21</v>
      </c>
      <c r="AE79" s="23"/>
      <c r="AF79" s="23" t="s">
        <v>20</v>
      </c>
      <c r="AG79" s="30"/>
      <c r="AH79" s="1">
        <f t="shared" si="72"/>
        <v>0</v>
      </c>
      <c r="AI79" s="1">
        <f t="shared" si="69"/>
        <v>16</v>
      </c>
      <c r="AM79" s="76"/>
      <c r="AN79" s="76"/>
      <c r="AO79" s="1">
        <f t="shared" si="70"/>
        <v>15</v>
      </c>
      <c r="AP79" s="94">
        <v>6</v>
      </c>
      <c r="AQ79" s="1">
        <f t="shared" si="63"/>
        <v>0</v>
      </c>
      <c r="AR79" s="1">
        <f t="shared" si="64"/>
        <v>7</v>
      </c>
      <c r="AS79" s="1">
        <f t="shared" si="65"/>
        <v>0</v>
      </c>
      <c r="AT79" s="1">
        <f t="shared" si="66"/>
        <v>3</v>
      </c>
      <c r="AU79" s="1">
        <f t="shared" si="67"/>
        <v>0</v>
      </c>
      <c r="AV79" s="1">
        <f t="shared" si="68"/>
        <v>5</v>
      </c>
      <c r="AW79" s="1">
        <f t="shared" si="71"/>
        <v>150</v>
      </c>
      <c r="BD79" s="76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</row>
    <row r="80" spans="2:95" s="1" customFormat="1" ht="15.75" thickBot="1">
      <c r="B80" s="1">
        <v>6</v>
      </c>
      <c r="C80" s="88"/>
      <c r="D80" s="32" t="s">
        <v>17</v>
      </c>
      <c r="E80" s="32"/>
      <c r="F80" s="32" t="s">
        <v>17</v>
      </c>
      <c r="G80" s="32" t="s">
        <v>17</v>
      </c>
      <c r="H80" s="89"/>
      <c r="I80" s="89"/>
      <c r="J80" s="32" t="s">
        <v>21</v>
      </c>
      <c r="K80" s="32"/>
      <c r="L80" s="32" t="s">
        <v>21</v>
      </c>
      <c r="M80" s="32"/>
      <c r="N80" s="32"/>
      <c r="O80" s="89" t="s">
        <v>21</v>
      </c>
      <c r="P80" s="89" t="s">
        <v>21</v>
      </c>
      <c r="Q80" s="32"/>
      <c r="R80" s="32" t="s">
        <v>20</v>
      </c>
      <c r="S80" s="32"/>
      <c r="T80" s="32" t="s">
        <v>20</v>
      </c>
      <c r="U80" s="32" t="s">
        <v>20</v>
      </c>
      <c r="V80" s="89"/>
      <c r="W80" s="89"/>
      <c r="X80" s="32" t="s">
        <v>17</v>
      </c>
      <c r="Y80" s="32"/>
      <c r="Z80" s="32" t="s">
        <v>17</v>
      </c>
      <c r="AA80" s="90"/>
      <c r="AB80" s="32"/>
      <c r="AC80" s="89" t="s">
        <v>17</v>
      </c>
      <c r="AD80" s="89" t="s">
        <v>17</v>
      </c>
      <c r="AE80" s="32"/>
      <c r="AF80" s="32" t="s">
        <v>21</v>
      </c>
      <c r="AG80" s="91"/>
      <c r="AH80" s="1">
        <f t="shared" si="72"/>
        <v>0</v>
      </c>
      <c r="AI80" s="1">
        <f t="shared" si="69"/>
        <v>16</v>
      </c>
      <c r="AM80" s="76"/>
      <c r="AN80" s="76"/>
      <c r="AO80" s="71"/>
      <c r="AW80" s="1">
        <f>AVERAGE(AW74:AW79)</f>
        <v>155</v>
      </c>
      <c r="AX80" s="1">
        <f>AW80/31*7</f>
        <v>35</v>
      </c>
      <c r="BD80" s="76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/>
      <c r="CA80" s="150"/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</row>
    <row r="81" spans="2:95">
      <c r="B81" s="37"/>
      <c r="AH81" s="37"/>
      <c r="AI81" s="76"/>
      <c r="AJ81" s="37"/>
      <c r="AK81" s="70"/>
      <c r="AL81" s="70"/>
      <c r="AM81" s="37"/>
      <c r="AN81" s="37"/>
      <c r="AO81" s="71"/>
    </row>
    <row r="82" spans="2:95" s="76" customFormat="1">
      <c r="C82" s="128">
        <f t="shared" ref="C82:AG82" si="73">COUNTIF(C74:C80,"M3")+COUNTIF(C74:C80,"M4")+COUNTIF(C74:C80,"T3")+COUNTIF(C74:C80,"T4")+COUNTIF(C74:C80,"N3")+COUNTIF(C74:C80,"N4")</f>
        <v>3</v>
      </c>
      <c r="D82" s="128">
        <f t="shared" si="73"/>
        <v>3</v>
      </c>
      <c r="E82" s="128">
        <f t="shared" si="73"/>
        <v>3</v>
      </c>
      <c r="F82" s="128">
        <f t="shared" si="73"/>
        <v>3</v>
      </c>
      <c r="G82" s="128">
        <f t="shared" si="73"/>
        <v>3</v>
      </c>
      <c r="H82" s="128">
        <f t="shared" si="73"/>
        <v>3</v>
      </c>
      <c r="I82" s="128">
        <f t="shared" si="73"/>
        <v>3</v>
      </c>
      <c r="J82" s="128">
        <f t="shared" si="73"/>
        <v>3</v>
      </c>
      <c r="K82" s="128">
        <f t="shared" si="73"/>
        <v>3</v>
      </c>
      <c r="L82" s="128">
        <f t="shared" si="73"/>
        <v>3</v>
      </c>
      <c r="M82" s="128">
        <f t="shared" si="73"/>
        <v>3</v>
      </c>
      <c r="N82" s="128">
        <f t="shared" si="73"/>
        <v>3</v>
      </c>
      <c r="O82" s="128">
        <f t="shared" si="73"/>
        <v>3</v>
      </c>
      <c r="P82" s="128">
        <f t="shared" si="73"/>
        <v>3</v>
      </c>
      <c r="Q82" s="128">
        <f t="shared" si="73"/>
        <v>3</v>
      </c>
      <c r="R82" s="128">
        <f t="shared" si="73"/>
        <v>3</v>
      </c>
      <c r="S82" s="128">
        <f t="shared" si="73"/>
        <v>3</v>
      </c>
      <c r="T82" s="128">
        <f t="shared" si="73"/>
        <v>3</v>
      </c>
      <c r="U82" s="128">
        <f t="shared" si="73"/>
        <v>3</v>
      </c>
      <c r="V82" s="128">
        <f t="shared" si="73"/>
        <v>3</v>
      </c>
      <c r="W82" s="128">
        <f t="shared" si="73"/>
        <v>3</v>
      </c>
      <c r="X82" s="128">
        <f t="shared" si="73"/>
        <v>3</v>
      </c>
      <c r="Y82" s="128">
        <f t="shared" si="73"/>
        <v>3</v>
      </c>
      <c r="Z82" s="128">
        <f t="shared" si="73"/>
        <v>3</v>
      </c>
      <c r="AA82" s="128">
        <f t="shared" si="73"/>
        <v>3</v>
      </c>
      <c r="AB82" s="128">
        <f t="shared" si="73"/>
        <v>3</v>
      </c>
      <c r="AC82" s="128">
        <f t="shared" si="73"/>
        <v>3</v>
      </c>
      <c r="AD82" s="128">
        <f t="shared" si="73"/>
        <v>3</v>
      </c>
      <c r="AE82" s="128">
        <f t="shared" si="73"/>
        <v>3</v>
      </c>
      <c r="AF82" s="128">
        <f t="shared" si="73"/>
        <v>3</v>
      </c>
      <c r="AG82" s="128">
        <f t="shared" si="73"/>
        <v>3</v>
      </c>
    </row>
    <row r="83" spans="2:95" ht="15.75" thickBot="1"/>
    <row r="84" spans="2:95" s="65" customFormat="1" ht="15.75" thickBot="1">
      <c r="C84" s="207" t="s">
        <v>34</v>
      </c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9"/>
      <c r="AJ84" s="1"/>
      <c r="AK84" s="1"/>
      <c r="AL84" s="1"/>
      <c r="AM84" s="76"/>
      <c r="AN84" s="76"/>
      <c r="AO84" s="1"/>
      <c r="BD84" s="92"/>
    </row>
    <row r="85" spans="2:95" s="1" customFormat="1">
      <c r="C85" s="146" t="s">
        <v>12</v>
      </c>
      <c r="D85" s="147" t="s">
        <v>13</v>
      </c>
      <c r="E85" s="147" t="s">
        <v>14</v>
      </c>
      <c r="F85" s="147" t="s">
        <v>15</v>
      </c>
      <c r="G85" s="147" t="s">
        <v>9</v>
      </c>
      <c r="H85" s="147" t="s">
        <v>10</v>
      </c>
      <c r="I85" s="147" t="s">
        <v>11</v>
      </c>
      <c r="J85" s="147" t="s">
        <v>12</v>
      </c>
      <c r="K85" s="147" t="s">
        <v>13</v>
      </c>
      <c r="L85" s="147" t="s">
        <v>14</v>
      </c>
      <c r="M85" s="147" t="s">
        <v>15</v>
      </c>
      <c r="N85" s="147" t="s">
        <v>9</v>
      </c>
      <c r="O85" s="147" t="s">
        <v>10</v>
      </c>
      <c r="P85" s="147" t="s">
        <v>11</v>
      </c>
      <c r="Q85" s="147" t="s">
        <v>12</v>
      </c>
      <c r="R85" s="147" t="s">
        <v>13</v>
      </c>
      <c r="S85" s="147" t="s">
        <v>14</v>
      </c>
      <c r="T85" s="147" t="s">
        <v>15</v>
      </c>
      <c r="U85" s="147" t="s">
        <v>9</v>
      </c>
      <c r="V85" s="147" t="s">
        <v>10</v>
      </c>
      <c r="W85" s="147" t="s">
        <v>11</v>
      </c>
      <c r="X85" s="147" t="s">
        <v>12</v>
      </c>
      <c r="Y85" s="147" t="s">
        <v>13</v>
      </c>
      <c r="Z85" s="147" t="s">
        <v>14</v>
      </c>
      <c r="AA85" s="147" t="s">
        <v>15</v>
      </c>
      <c r="AB85" s="147" t="s">
        <v>9</v>
      </c>
      <c r="AC85" s="147" t="s">
        <v>10</v>
      </c>
      <c r="AD85" s="147" t="s">
        <v>11</v>
      </c>
      <c r="AE85" s="147" t="s">
        <v>12</v>
      </c>
      <c r="AF85" s="147" t="s">
        <v>13</v>
      </c>
      <c r="AG85" s="148" t="s">
        <v>14</v>
      </c>
      <c r="AM85" s="76"/>
      <c r="AN85" s="76"/>
      <c r="AO85" s="65" t="s">
        <v>26</v>
      </c>
      <c r="AP85" s="93" t="s">
        <v>22</v>
      </c>
      <c r="AQ85" s="65" t="s">
        <v>16</v>
      </c>
      <c r="AR85" s="65" t="s">
        <v>17</v>
      </c>
      <c r="AS85" s="65" t="s">
        <v>19</v>
      </c>
      <c r="AT85" s="65" t="s">
        <v>20</v>
      </c>
      <c r="AU85" s="65" t="s">
        <v>18</v>
      </c>
      <c r="AV85" s="65" t="s">
        <v>21</v>
      </c>
      <c r="AW85" s="65" t="s">
        <v>42</v>
      </c>
      <c r="AX85" s="65"/>
      <c r="BD85" s="76"/>
      <c r="BQ85" s="150"/>
      <c r="BR85" s="150"/>
      <c r="BS85" s="150"/>
      <c r="BT85" s="150"/>
      <c r="BU85" s="150"/>
      <c r="BV85" s="150"/>
      <c r="BW85" s="150"/>
      <c r="BX85" s="150"/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50"/>
      <c r="CJ85" s="150"/>
      <c r="CK85" s="150"/>
      <c r="CL85" s="150"/>
      <c r="CM85" s="150"/>
      <c r="CN85" s="150"/>
      <c r="CO85" s="150"/>
      <c r="CP85" s="150"/>
      <c r="CQ85" s="150"/>
    </row>
    <row r="86" spans="2:95" s="1" customFormat="1">
      <c r="B86" s="1" t="s">
        <v>25</v>
      </c>
      <c r="C86" s="80">
        <v>1</v>
      </c>
      <c r="D86" s="81">
        <v>2</v>
      </c>
      <c r="E86" s="82">
        <v>3</v>
      </c>
      <c r="F86" s="82">
        <v>4</v>
      </c>
      <c r="G86" s="81">
        <v>5</v>
      </c>
      <c r="H86" s="81">
        <v>6</v>
      </c>
      <c r="I86" s="81">
        <v>7</v>
      </c>
      <c r="J86" s="81">
        <v>8</v>
      </c>
      <c r="K86" s="81">
        <v>9</v>
      </c>
      <c r="L86" s="82">
        <v>10</v>
      </c>
      <c r="M86" s="82">
        <v>11</v>
      </c>
      <c r="N86" s="81">
        <v>12</v>
      </c>
      <c r="O86" s="81">
        <v>13</v>
      </c>
      <c r="P86" s="81">
        <v>14</v>
      </c>
      <c r="Q86" s="83">
        <v>15</v>
      </c>
      <c r="R86" s="83">
        <v>16</v>
      </c>
      <c r="S86" s="82">
        <v>17</v>
      </c>
      <c r="T86" s="82">
        <v>18</v>
      </c>
      <c r="U86" s="81">
        <v>19</v>
      </c>
      <c r="V86" s="81">
        <v>20</v>
      </c>
      <c r="W86" s="81">
        <v>21</v>
      </c>
      <c r="X86" s="81">
        <v>22</v>
      </c>
      <c r="Y86" s="81">
        <v>23</v>
      </c>
      <c r="Z86" s="82">
        <v>24</v>
      </c>
      <c r="AA86" s="82">
        <v>25</v>
      </c>
      <c r="AB86" s="81">
        <v>26</v>
      </c>
      <c r="AC86" s="81">
        <v>27</v>
      </c>
      <c r="AD86" s="81">
        <v>28</v>
      </c>
      <c r="AE86" s="81">
        <v>29</v>
      </c>
      <c r="AF86" s="81">
        <v>30</v>
      </c>
      <c r="AG86" s="112">
        <v>31</v>
      </c>
      <c r="AH86" s="1" t="s">
        <v>47</v>
      </c>
      <c r="AI86" s="1" t="s">
        <v>9</v>
      </c>
      <c r="AM86" s="76"/>
      <c r="AN86" s="76"/>
      <c r="AO86" s="1">
        <f>SUM(AQ86:AV86)</f>
        <v>15</v>
      </c>
      <c r="AP86" s="94">
        <v>1</v>
      </c>
      <c r="AQ86" s="1">
        <f t="shared" ref="AQ86:AQ91" si="74">COUNTIF(C87:AG87,"M3")</f>
        <v>0</v>
      </c>
      <c r="AR86" s="1">
        <f t="shared" ref="AR86:AR91" si="75">COUNTIF(C87:AG87,"M4")</f>
        <v>5</v>
      </c>
      <c r="AS86" s="1">
        <f t="shared" ref="AS86:AS91" si="76">COUNTIF(C87:AG87,"T3")</f>
        <v>0</v>
      </c>
      <c r="AT86" s="1">
        <f t="shared" ref="AT86:AT91" si="77">COUNTIF(C87:AG87,"T4")</f>
        <v>4</v>
      </c>
      <c r="AU86" s="1">
        <f t="shared" ref="AU86:AU91" si="78">COUNTIF(C87:AG87,"N3")</f>
        <v>0</v>
      </c>
      <c r="AV86" s="1">
        <f t="shared" ref="AV86:AV91" si="79">COUNTIF(C87:AG87,"N4")</f>
        <v>6</v>
      </c>
      <c r="AW86" s="1">
        <f>AQ86*8+AR86*10+AS86*8+AT86*10+AU86*10+AV86*10</f>
        <v>150</v>
      </c>
      <c r="BD86" s="76"/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50"/>
      <c r="CJ86" s="150"/>
      <c r="CK86" s="150"/>
      <c r="CL86" s="150"/>
      <c r="CM86" s="150"/>
      <c r="CN86" s="150"/>
      <c r="CO86" s="150"/>
      <c r="CP86" s="150"/>
      <c r="CQ86" s="150"/>
    </row>
    <row r="87" spans="2:95" s="1" customFormat="1">
      <c r="B87" s="1">
        <v>1</v>
      </c>
      <c r="C87" s="85"/>
      <c r="D87" s="23"/>
      <c r="E87" s="86" t="s">
        <v>17</v>
      </c>
      <c r="F87" s="86" t="s">
        <v>17</v>
      </c>
      <c r="G87" s="23"/>
      <c r="H87" s="23" t="s">
        <v>21</v>
      </c>
      <c r="I87" s="23"/>
      <c r="J87" s="23" t="s">
        <v>21</v>
      </c>
      <c r="K87" s="23" t="s">
        <v>21</v>
      </c>
      <c r="L87" s="86"/>
      <c r="M87" s="86"/>
      <c r="N87" s="23" t="s">
        <v>20</v>
      </c>
      <c r="O87" s="23"/>
      <c r="P87" s="23" t="s">
        <v>20</v>
      </c>
      <c r="Q87" s="87"/>
      <c r="R87" s="87"/>
      <c r="S87" s="86" t="s">
        <v>20</v>
      </c>
      <c r="T87" s="86" t="s">
        <v>20</v>
      </c>
      <c r="U87" s="23"/>
      <c r="V87" s="23" t="s">
        <v>17</v>
      </c>
      <c r="W87" s="23"/>
      <c r="X87" s="23" t="s">
        <v>17</v>
      </c>
      <c r="Y87" s="23" t="s">
        <v>17</v>
      </c>
      <c r="Z87" s="86"/>
      <c r="AA87" s="86"/>
      <c r="AB87" s="23" t="s">
        <v>21</v>
      </c>
      <c r="AC87" s="23"/>
      <c r="AD87" s="23" t="s">
        <v>21</v>
      </c>
      <c r="AE87" s="23"/>
      <c r="AF87" s="23"/>
      <c r="AG87" s="113" t="s">
        <v>21</v>
      </c>
      <c r="AH87" s="1">
        <f>COUNTIF(Q87,"M3")+COUNTIF(Q87,"M4")+COUNTIF(Q87,"T3")+COUNTIF(Q87,"T4")+COUNTIF(Q87,"N3")+COUNTIF(Q87,"N4")+COUNTIF(R87,"M3")+COUNTIF(R87,"M4")+COUNTIF(R87,"T3")+COUNTIF(R87,"T4")+COUNTIF(R87,"N3")+COUNTIF(R87,"N4")</f>
        <v>0</v>
      </c>
      <c r="AI87" s="1">
        <f t="shared" ref="AI87:AI92" si="80">COUNTIF(C87:AG87,"L")+COUNTBLANK(C87:AG87)</f>
        <v>16</v>
      </c>
      <c r="AM87" s="76"/>
      <c r="AN87" s="76"/>
      <c r="AO87" s="1">
        <f t="shared" ref="AO87:AO91" si="81">SUM(AQ87:AV87)</f>
        <v>15</v>
      </c>
      <c r="AP87" s="94">
        <v>2</v>
      </c>
      <c r="AQ87" s="1">
        <f t="shared" si="74"/>
        <v>0</v>
      </c>
      <c r="AR87" s="1">
        <f t="shared" si="75"/>
        <v>6</v>
      </c>
      <c r="AS87" s="1">
        <f t="shared" si="76"/>
        <v>0</v>
      </c>
      <c r="AT87" s="1">
        <f t="shared" si="77"/>
        <v>5</v>
      </c>
      <c r="AU87" s="1">
        <f t="shared" si="78"/>
        <v>0</v>
      </c>
      <c r="AV87" s="1">
        <f t="shared" si="79"/>
        <v>4</v>
      </c>
      <c r="AW87" s="1">
        <f t="shared" ref="AW87:AW91" si="82">AQ87*8+AR87*10+AS87*8+AT87*10+AU87*10+AV87*10</f>
        <v>150</v>
      </c>
      <c r="BD87" s="76"/>
      <c r="BQ87" s="150"/>
      <c r="BR87" s="150"/>
      <c r="BS87" s="150"/>
      <c r="BT87" s="150"/>
      <c r="BU87" s="150"/>
      <c r="BV87" s="150"/>
      <c r="BW87" s="150"/>
      <c r="BX87" s="150"/>
      <c r="BY87" s="150"/>
      <c r="BZ87" s="150"/>
      <c r="CA87" s="150"/>
      <c r="CB87" s="150"/>
      <c r="CC87" s="150"/>
      <c r="CD87" s="150"/>
      <c r="CE87" s="150"/>
      <c r="CF87" s="150"/>
      <c r="CG87" s="150"/>
      <c r="CH87" s="150"/>
      <c r="CI87" s="150"/>
      <c r="CJ87" s="150"/>
      <c r="CK87" s="150"/>
      <c r="CL87" s="150"/>
      <c r="CM87" s="150"/>
      <c r="CN87" s="150"/>
      <c r="CO87" s="150"/>
      <c r="CP87" s="150"/>
      <c r="CQ87" s="150"/>
    </row>
    <row r="88" spans="2:95" s="1" customFormat="1">
      <c r="B88" s="1">
        <v>2</v>
      </c>
      <c r="C88" s="85"/>
      <c r="D88" s="23"/>
      <c r="E88" s="86" t="s">
        <v>20</v>
      </c>
      <c r="F88" s="86" t="s">
        <v>20</v>
      </c>
      <c r="G88" s="23"/>
      <c r="H88" s="23" t="s">
        <v>17</v>
      </c>
      <c r="I88" s="23"/>
      <c r="J88" s="23" t="s">
        <v>17</v>
      </c>
      <c r="K88" s="23" t="s">
        <v>17</v>
      </c>
      <c r="L88" s="86"/>
      <c r="M88" s="86"/>
      <c r="N88" s="23" t="s">
        <v>21</v>
      </c>
      <c r="O88" s="23"/>
      <c r="P88" s="23" t="s">
        <v>21</v>
      </c>
      <c r="Q88" s="87"/>
      <c r="R88" s="87"/>
      <c r="S88" s="86" t="s">
        <v>21</v>
      </c>
      <c r="T88" s="86" t="s">
        <v>21</v>
      </c>
      <c r="U88" s="23"/>
      <c r="V88" s="23" t="s">
        <v>20</v>
      </c>
      <c r="W88" s="23"/>
      <c r="X88" s="23" t="s">
        <v>20</v>
      </c>
      <c r="Y88" s="23" t="s">
        <v>20</v>
      </c>
      <c r="Z88" s="86"/>
      <c r="AA88" s="86"/>
      <c r="AB88" s="23" t="s">
        <v>17</v>
      </c>
      <c r="AC88" s="23"/>
      <c r="AD88" s="23" t="s">
        <v>17</v>
      </c>
      <c r="AE88" s="23"/>
      <c r="AF88" s="23"/>
      <c r="AG88" s="113" t="s">
        <v>17</v>
      </c>
      <c r="AH88" s="1">
        <f t="shared" ref="AH88:AH92" si="83">COUNTIF(Q88,"M3")+COUNTIF(Q88,"M4")+COUNTIF(Q88,"T3")+COUNTIF(Q88,"T4")+COUNTIF(Q88,"N3")+COUNTIF(Q88,"N4")+COUNTIF(R88,"M3")+COUNTIF(R88,"M4")+COUNTIF(R88,"T3")+COUNTIF(R88,"T4")+COUNTIF(R88,"N3")+COUNTIF(R88,"N4")</f>
        <v>0</v>
      </c>
      <c r="AI88" s="1">
        <f t="shared" si="80"/>
        <v>16</v>
      </c>
      <c r="AM88" s="76"/>
      <c r="AN88" s="76"/>
      <c r="AO88" s="1">
        <f t="shared" si="81"/>
        <v>15</v>
      </c>
      <c r="AP88" s="94">
        <v>3</v>
      </c>
      <c r="AQ88" s="1">
        <f t="shared" si="74"/>
        <v>0</v>
      </c>
      <c r="AR88" s="1">
        <f t="shared" si="75"/>
        <v>4</v>
      </c>
      <c r="AS88" s="1">
        <f t="shared" si="76"/>
        <v>0</v>
      </c>
      <c r="AT88" s="1">
        <f t="shared" si="77"/>
        <v>6</v>
      </c>
      <c r="AU88" s="1">
        <f t="shared" si="78"/>
        <v>0</v>
      </c>
      <c r="AV88" s="1">
        <f t="shared" si="79"/>
        <v>5</v>
      </c>
      <c r="AW88" s="1">
        <f t="shared" si="82"/>
        <v>150</v>
      </c>
      <c r="BD88" s="76"/>
      <c r="BQ88" s="150"/>
      <c r="BR88" s="150"/>
      <c r="BS88" s="150"/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0"/>
      <c r="CJ88" s="150"/>
      <c r="CK88" s="150"/>
      <c r="CL88" s="150"/>
      <c r="CM88" s="150"/>
      <c r="CN88" s="150"/>
      <c r="CO88" s="150"/>
      <c r="CP88" s="150"/>
      <c r="CQ88" s="150"/>
    </row>
    <row r="89" spans="2:95" s="1" customFormat="1">
      <c r="B89" s="1">
        <v>3</v>
      </c>
      <c r="C89" s="85"/>
      <c r="D89" s="23"/>
      <c r="E89" s="86" t="s">
        <v>21</v>
      </c>
      <c r="F89" s="86" t="s">
        <v>21</v>
      </c>
      <c r="G89" s="23"/>
      <c r="H89" s="23" t="s">
        <v>20</v>
      </c>
      <c r="I89" s="23"/>
      <c r="J89" s="23" t="s">
        <v>20</v>
      </c>
      <c r="K89" s="23" t="s">
        <v>20</v>
      </c>
      <c r="L89" s="86"/>
      <c r="M89" s="86"/>
      <c r="N89" s="23" t="s">
        <v>17</v>
      </c>
      <c r="O89" s="23"/>
      <c r="P89" s="23" t="s">
        <v>17</v>
      </c>
      <c r="Q89" s="87"/>
      <c r="R89" s="87"/>
      <c r="S89" s="86" t="s">
        <v>17</v>
      </c>
      <c r="T89" s="86" t="s">
        <v>17</v>
      </c>
      <c r="U89" s="23"/>
      <c r="V89" s="23" t="s">
        <v>21</v>
      </c>
      <c r="W89" s="23"/>
      <c r="X89" s="23" t="s">
        <v>21</v>
      </c>
      <c r="Y89" s="23" t="s">
        <v>21</v>
      </c>
      <c r="Z89" s="86"/>
      <c r="AA89" s="86"/>
      <c r="AB89" s="23" t="s">
        <v>20</v>
      </c>
      <c r="AC89" s="23"/>
      <c r="AD89" s="23" t="s">
        <v>20</v>
      </c>
      <c r="AE89" s="23"/>
      <c r="AF89" s="23"/>
      <c r="AG89" s="113" t="s">
        <v>20</v>
      </c>
      <c r="AH89" s="1">
        <f t="shared" si="83"/>
        <v>0</v>
      </c>
      <c r="AI89" s="1">
        <f t="shared" si="80"/>
        <v>16</v>
      </c>
      <c r="AM89" s="76"/>
      <c r="AN89" s="76"/>
      <c r="AO89" s="1">
        <f t="shared" si="81"/>
        <v>16</v>
      </c>
      <c r="AP89" s="94">
        <v>4</v>
      </c>
      <c r="AQ89" s="1">
        <f t="shared" si="74"/>
        <v>0</v>
      </c>
      <c r="AR89" s="1">
        <f t="shared" si="75"/>
        <v>6</v>
      </c>
      <c r="AS89" s="1">
        <f t="shared" si="76"/>
        <v>0</v>
      </c>
      <c r="AT89" s="1">
        <f t="shared" si="77"/>
        <v>3</v>
      </c>
      <c r="AU89" s="1">
        <f t="shared" si="78"/>
        <v>0</v>
      </c>
      <c r="AV89" s="1">
        <f t="shared" si="79"/>
        <v>7</v>
      </c>
      <c r="AW89" s="1">
        <f t="shared" si="82"/>
        <v>160</v>
      </c>
      <c r="BD89" s="76"/>
      <c r="BQ89" s="150"/>
      <c r="BR89" s="150"/>
      <c r="BS89" s="150"/>
      <c r="BT89" s="150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0"/>
      <c r="CJ89" s="150"/>
      <c r="CK89" s="150"/>
      <c r="CL89" s="150"/>
      <c r="CM89" s="150"/>
      <c r="CN89" s="150"/>
      <c r="CO89" s="150"/>
      <c r="CP89" s="150"/>
      <c r="CQ89" s="150"/>
    </row>
    <row r="90" spans="2:95" s="1" customFormat="1">
      <c r="B90" s="1">
        <v>4</v>
      </c>
      <c r="C90" s="85" t="s">
        <v>17</v>
      </c>
      <c r="D90" s="23" t="s">
        <v>17</v>
      </c>
      <c r="E90" s="86"/>
      <c r="F90" s="86"/>
      <c r="G90" s="23" t="s">
        <v>21</v>
      </c>
      <c r="H90" s="23"/>
      <c r="I90" s="23" t="s">
        <v>21</v>
      </c>
      <c r="J90" s="23"/>
      <c r="K90" s="23"/>
      <c r="L90" s="86" t="s">
        <v>21</v>
      </c>
      <c r="M90" s="86" t="s">
        <v>21</v>
      </c>
      <c r="N90" s="23"/>
      <c r="O90" s="23" t="s">
        <v>20</v>
      </c>
      <c r="P90" s="23"/>
      <c r="Q90" s="87" t="s">
        <v>20</v>
      </c>
      <c r="R90" s="87" t="s">
        <v>20</v>
      </c>
      <c r="S90" s="86"/>
      <c r="T90" s="86"/>
      <c r="U90" s="23" t="s">
        <v>17</v>
      </c>
      <c r="V90" s="23"/>
      <c r="W90" s="23" t="s">
        <v>17</v>
      </c>
      <c r="X90" s="23"/>
      <c r="Y90" s="23"/>
      <c r="Z90" s="86" t="s">
        <v>17</v>
      </c>
      <c r="AA90" s="86" t="s">
        <v>17</v>
      </c>
      <c r="AB90" s="23"/>
      <c r="AC90" s="23" t="s">
        <v>21</v>
      </c>
      <c r="AD90" s="23"/>
      <c r="AE90" s="23" t="s">
        <v>21</v>
      </c>
      <c r="AF90" s="23" t="s">
        <v>21</v>
      </c>
      <c r="AG90" s="113"/>
      <c r="AH90" s="1">
        <f t="shared" si="83"/>
        <v>2</v>
      </c>
      <c r="AI90" s="1">
        <f t="shared" si="80"/>
        <v>15</v>
      </c>
      <c r="AM90" s="76"/>
      <c r="AN90" s="76"/>
      <c r="AO90" s="1">
        <f t="shared" si="81"/>
        <v>16</v>
      </c>
      <c r="AP90" s="94">
        <v>5</v>
      </c>
      <c r="AQ90" s="1">
        <f t="shared" si="74"/>
        <v>0</v>
      </c>
      <c r="AR90" s="1">
        <f t="shared" si="75"/>
        <v>7</v>
      </c>
      <c r="AS90" s="1">
        <f t="shared" si="76"/>
        <v>0</v>
      </c>
      <c r="AT90" s="1">
        <f t="shared" si="77"/>
        <v>6</v>
      </c>
      <c r="AU90" s="1">
        <f t="shared" si="78"/>
        <v>0</v>
      </c>
      <c r="AV90" s="1">
        <f t="shared" si="79"/>
        <v>3</v>
      </c>
      <c r="AW90" s="1">
        <f t="shared" si="82"/>
        <v>160</v>
      </c>
      <c r="BD90" s="76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/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</row>
    <row r="91" spans="2:95" s="1" customFormat="1">
      <c r="B91" s="1">
        <v>5</v>
      </c>
      <c r="C91" s="85" t="s">
        <v>20</v>
      </c>
      <c r="D91" s="23" t="s">
        <v>20</v>
      </c>
      <c r="E91" s="86"/>
      <c r="F91" s="86"/>
      <c r="G91" s="23" t="s">
        <v>17</v>
      </c>
      <c r="H91" s="23"/>
      <c r="I91" s="23" t="s">
        <v>17</v>
      </c>
      <c r="J91" s="23"/>
      <c r="K91" s="23"/>
      <c r="L91" s="86" t="s">
        <v>17</v>
      </c>
      <c r="M91" s="86" t="s">
        <v>17</v>
      </c>
      <c r="N91" s="23"/>
      <c r="O91" s="23" t="s">
        <v>21</v>
      </c>
      <c r="P91" s="23"/>
      <c r="Q91" s="87" t="s">
        <v>21</v>
      </c>
      <c r="R91" s="87" t="s">
        <v>21</v>
      </c>
      <c r="S91" s="86"/>
      <c r="T91" s="86"/>
      <c r="U91" s="23" t="s">
        <v>20</v>
      </c>
      <c r="V91" s="23"/>
      <c r="W91" s="23" t="s">
        <v>20</v>
      </c>
      <c r="X91" s="23"/>
      <c r="Y91" s="23"/>
      <c r="Z91" s="86" t="s">
        <v>20</v>
      </c>
      <c r="AA91" s="86" t="s">
        <v>20</v>
      </c>
      <c r="AB91" s="23"/>
      <c r="AC91" s="23" t="s">
        <v>17</v>
      </c>
      <c r="AD91" s="23"/>
      <c r="AE91" s="23" t="s">
        <v>17</v>
      </c>
      <c r="AF91" s="23" t="s">
        <v>17</v>
      </c>
      <c r="AG91" s="113"/>
      <c r="AH91" s="1">
        <f t="shared" si="83"/>
        <v>2</v>
      </c>
      <c r="AI91" s="1">
        <f t="shared" si="80"/>
        <v>15</v>
      </c>
      <c r="AM91" s="76"/>
      <c r="AN91" s="76"/>
      <c r="AO91" s="1">
        <f t="shared" si="81"/>
        <v>16</v>
      </c>
      <c r="AP91" s="94">
        <v>6</v>
      </c>
      <c r="AQ91" s="1">
        <f t="shared" si="74"/>
        <v>0</v>
      </c>
      <c r="AR91" s="1">
        <f t="shared" si="75"/>
        <v>3</v>
      </c>
      <c r="AS91" s="1">
        <f t="shared" si="76"/>
        <v>0</v>
      </c>
      <c r="AT91" s="1">
        <f t="shared" si="77"/>
        <v>7</v>
      </c>
      <c r="AU91" s="1">
        <f t="shared" si="78"/>
        <v>0</v>
      </c>
      <c r="AV91" s="1">
        <f t="shared" si="79"/>
        <v>6</v>
      </c>
      <c r="AW91" s="1">
        <f t="shared" si="82"/>
        <v>160</v>
      </c>
      <c r="BD91" s="76"/>
      <c r="BQ91" s="150"/>
      <c r="BR91" s="150"/>
      <c r="BS91" s="150"/>
      <c r="BT91" s="150"/>
      <c r="BU91" s="150"/>
      <c r="BV91" s="150"/>
      <c r="BW91" s="150"/>
      <c r="BX91" s="150"/>
      <c r="BY91" s="150"/>
      <c r="BZ91" s="150"/>
      <c r="CA91" s="150"/>
      <c r="CB91" s="150"/>
      <c r="CC91" s="150"/>
      <c r="CD91" s="150"/>
      <c r="CE91" s="150"/>
      <c r="CF91" s="150"/>
      <c r="CG91" s="150"/>
      <c r="CH91" s="150"/>
      <c r="CI91" s="150"/>
      <c r="CJ91" s="150"/>
      <c r="CK91" s="150"/>
      <c r="CL91" s="150"/>
      <c r="CM91" s="150"/>
      <c r="CN91" s="150"/>
      <c r="CO91" s="150"/>
      <c r="CP91" s="150"/>
      <c r="CQ91" s="150"/>
    </row>
    <row r="92" spans="2:95" s="1" customFormat="1" ht="15.75" thickBot="1">
      <c r="B92" s="1">
        <v>6</v>
      </c>
      <c r="C92" s="88" t="s">
        <v>21</v>
      </c>
      <c r="D92" s="32" t="s">
        <v>21</v>
      </c>
      <c r="E92" s="89"/>
      <c r="F92" s="89"/>
      <c r="G92" s="32" t="s">
        <v>20</v>
      </c>
      <c r="H92" s="32"/>
      <c r="I92" s="32" t="s">
        <v>20</v>
      </c>
      <c r="J92" s="32"/>
      <c r="K92" s="32"/>
      <c r="L92" s="89" t="s">
        <v>20</v>
      </c>
      <c r="M92" s="89" t="s">
        <v>20</v>
      </c>
      <c r="N92" s="32"/>
      <c r="O92" s="32" t="s">
        <v>17</v>
      </c>
      <c r="P92" s="32"/>
      <c r="Q92" s="90" t="s">
        <v>17</v>
      </c>
      <c r="R92" s="90" t="s">
        <v>17</v>
      </c>
      <c r="S92" s="89"/>
      <c r="T92" s="89"/>
      <c r="U92" s="32" t="s">
        <v>21</v>
      </c>
      <c r="V92" s="32"/>
      <c r="W92" s="32" t="s">
        <v>21</v>
      </c>
      <c r="X92" s="32"/>
      <c r="Y92" s="32"/>
      <c r="Z92" s="89" t="s">
        <v>21</v>
      </c>
      <c r="AA92" s="89" t="s">
        <v>21</v>
      </c>
      <c r="AB92" s="32"/>
      <c r="AC92" s="32" t="s">
        <v>20</v>
      </c>
      <c r="AD92" s="32"/>
      <c r="AE92" s="32" t="s">
        <v>20</v>
      </c>
      <c r="AF92" s="32" t="s">
        <v>20</v>
      </c>
      <c r="AG92" s="114"/>
      <c r="AH92" s="1">
        <f t="shared" si="83"/>
        <v>2</v>
      </c>
      <c r="AI92" s="1">
        <f t="shared" si="80"/>
        <v>15</v>
      </c>
      <c r="AM92" s="76"/>
      <c r="AN92" s="76"/>
      <c r="AO92" s="71"/>
      <c r="AW92" s="1">
        <f>AVERAGE(AW86:AW91)</f>
        <v>155</v>
      </c>
      <c r="AX92" s="1">
        <f>AW92/31*7</f>
        <v>35</v>
      </c>
      <c r="BD92" s="76"/>
      <c r="BQ92" s="150"/>
      <c r="BR92" s="150"/>
      <c r="BS92" s="150"/>
      <c r="BT92" s="150"/>
      <c r="BU92" s="150"/>
      <c r="BV92" s="150"/>
      <c r="BW92" s="150"/>
      <c r="BX92" s="150"/>
      <c r="BY92" s="150"/>
      <c r="BZ92" s="150"/>
      <c r="CA92" s="150"/>
      <c r="CB92" s="150"/>
      <c r="CC92" s="150"/>
      <c r="CD92" s="150"/>
      <c r="CE92" s="150"/>
      <c r="CF92" s="150"/>
      <c r="CG92" s="150"/>
      <c r="CH92" s="150"/>
      <c r="CI92" s="150"/>
      <c r="CJ92" s="150"/>
      <c r="CK92" s="150"/>
      <c r="CL92" s="150"/>
      <c r="CM92" s="150"/>
      <c r="CN92" s="150"/>
      <c r="CO92" s="150"/>
      <c r="CP92" s="150"/>
      <c r="CQ92" s="150"/>
    </row>
    <row r="93" spans="2:95">
      <c r="B93" s="37"/>
      <c r="AH93" s="37"/>
      <c r="AI93" s="76"/>
      <c r="AJ93" s="37"/>
      <c r="AK93" s="70"/>
      <c r="AL93" s="70"/>
      <c r="AM93" s="37"/>
      <c r="AN93" s="37"/>
      <c r="AO93" s="71"/>
    </row>
    <row r="94" spans="2:95">
      <c r="C94" s="128">
        <f t="shared" ref="C94:AG94" si="84">COUNTIF(C86:C92,"M3")+COUNTIF(C86:C92,"M4")+COUNTIF(C86:C92,"T3")+COUNTIF(C86:C92,"T4")+COUNTIF(C86:C92,"N3")+COUNTIF(C86:C92,"N4")</f>
        <v>3</v>
      </c>
      <c r="D94" s="128">
        <f t="shared" si="84"/>
        <v>3</v>
      </c>
      <c r="E94" s="128">
        <f t="shared" si="84"/>
        <v>3</v>
      </c>
      <c r="F94" s="128">
        <f t="shared" si="84"/>
        <v>3</v>
      </c>
      <c r="G94" s="128">
        <f t="shared" si="84"/>
        <v>3</v>
      </c>
      <c r="H94" s="128">
        <f t="shared" si="84"/>
        <v>3</v>
      </c>
      <c r="I94" s="128">
        <f t="shared" si="84"/>
        <v>3</v>
      </c>
      <c r="J94" s="128">
        <f t="shared" si="84"/>
        <v>3</v>
      </c>
      <c r="K94" s="128">
        <f t="shared" si="84"/>
        <v>3</v>
      </c>
      <c r="L94" s="128">
        <f t="shared" si="84"/>
        <v>3</v>
      </c>
      <c r="M94" s="128">
        <f t="shared" si="84"/>
        <v>3</v>
      </c>
      <c r="N94" s="128">
        <f t="shared" si="84"/>
        <v>3</v>
      </c>
      <c r="O94" s="128">
        <f t="shared" si="84"/>
        <v>3</v>
      </c>
      <c r="P94" s="128">
        <f t="shared" si="84"/>
        <v>3</v>
      </c>
      <c r="Q94" s="128">
        <f t="shared" si="84"/>
        <v>3</v>
      </c>
      <c r="R94" s="128">
        <f t="shared" si="84"/>
        <v>3</v>
      </c>
      <c r="S94" s="128">
        <f t="shared" si="84"/>
        <v>3</v>
      </c>
      <c r="T94" s="128">
        <f t="shared" si="84"/>
        <v>3</v>
      </c>
      <c r="U94" s="128">
        <f t="shared" si="84"/>
        <v>3</v>
      </c>
      <c r="V94" s="128">
        <f t="shared" si="84"/>
        <v>3</v>
      </c>
      <c r="W94" s="128">
        <f t="shared" si="84"/>
        <v>3</v>
      </c>
      <c r="X94" s="128">
        <f t="shared" si="84"/>
        <v>3</v>
      </c>
      <c r="Y94" s="128">
        <f t="shared" si="84"/>
        <v>3</v>
      </c>
      <c r="Z94" s="128">
        <f t="shared" si="84"/>
        <v>3</v>
      </c>
      <c r="AA94" s="128">
        <f t="shared" si="84"/>
        <v>3</v>
      </c>
      <c r="AB94" s="128">
        <f t="shared" si="84"/>
        <v>3</v>
      </c>
      <c r="AC94" s="128">
        <f t="shared" si="84"/>
        <v>3</v>
      </c>
      <c r="AD94" s="128">
        <f t="shared" si="84"/>
        <v>3</v>
      </c>
      <c r="AE94" s="128">
        <f t="shared" si="84"/>
        <v>3</v>
      </c>
      <c r="AF94" s="128">
        <f t="shared" si="84"/>
        <v>3</v>
      </c>
      <c r="AG94" s="128">
        <f t="shared" si="84"/>
        <v>3</v>
      </c>
    </row>
    <row r="95" spans="2:95" ht="15.75" thickBot="1"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</row>
    <row r="96" spans="2:95" s="1" customFormat="1" ht="15.75" thickBot="1">
      <c r="C96" s="207" t="s">
        <v>35</v>
      </c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9"/>
      <c r="AG96" s="74"/>
      <c r="AM96" s="76"/>
      <c r="AN96" s="76"/>
      <c r="BD96" s="76"/>
      <c r="BQ96" s="150"/>
      <c r="BR96" s="150"/>
      <c r="BS96" s="150"/>
      <c r="BT96" s="150"/>
      <c r="BU96" s="150"/>
      <c r="BV96" s="150"/>
      <c r="BW96" s="150"/>
      <c r="BX96" s="150"/>
      <c r="BY96" s="150"/>
      <c r="BZ96" s="150"/>
      <c r="CA96" s="150"/>
      <c r="CB96" s="150"/>
      <c r="CC96" s="150"/>
      <c r="CD96" s="150"/>
      <c r="CE96" s="150"/>
      <c r="CF96" s="150"/>
      <c r="CG96" s="150"/>
      <c r="CH96" s="150"/>
      <c r="CI96" s="150"/>
      <c r="CJ96" s="150"/>
      <c r="CK96" s="150"/>
      <c r="CL96" s="150"/>
      <c r="CM96" s="150"/>
      <c r="CN96" s="150"/>
      <c r="CO96" s="150"/>
      <c r="CP96" s="150"/>
      <c r="CQ96" s="150"/>
    </row>
    <row r="97" spans="2:95" s="1" customFormat="1">
      <c r="C97" s="146" t="s">
        <v>15</v>
      </c>
      <c r="D97" s="147" t="s">
        <v>9</v>
      </c>
      <c r="E97" s="147" t="s">
        <v>10</v>
      </c>
      <c r="F97" s="147" t="s">
        <v>11</v>
      </c>
      <c r="G97" s="147" t="s">
        <v>12</v>
      </c>
      <c r="H97" s="147" t="s">
        <v>13</v>
      </c>
      <c r="I97" s="147" t="s">
        <v>14</v>
      </c>
      <c r="J97" s="147" t="s">
        <v>15</v>
      </c>
      <c r="K97" s="147" t="s">
        <v>9</v>
      </c>
      <c r="L97" s="147" t="s">
        <v>10</v>
      </c>
      <c r="M97" s="147" t="s">
        <v>11</v>
      </c>
      <c r="N97" s="147" t="s">
        <v>12</v>
      </c>
      <c r="O97" s="147" t="s">
        <v>13</v>
      </c>
      <c r="P97" s="147" t="s">
        <v>14</v>
      </c>
      <c r="Q97" s="147" t="s">
        <v>15</v>
      </c>
      <c r="R97" s="147" t="s">
        <v>9</v>
      </c>
      <c r="S97" s="147" t="s">
        <v>10</v>
      </c>
      <c r="T97" s="147" t="s">
        <v>11</v>
      </c>
      <c r="U97" s="147" t="s">
        <v>12</v>
      </c>
      <c r="V97" s="147" t="s">
        <v>13</v>
      </c>
      <c r="W97" s="147" t="s">
        <v>14</v>
      </c>
      <c r="X97" s="147" t="s">
        <v>15</v>
      </c>
      <c r="Y97" s="147" t="s">
        <v>9</v>
      </c>
      <c r="Z97" s="147" t="s">
        <v>10</v>
      </c>
      <c r="AA97" s="147" t="s">
        <v>11</v>
      </c>
      <c r="AB97" s="147" t="s">
        <v>12</v>
      </c>
      <c r="AC97" s="147" t="s">
        <v>13</v>
      </c>
      <c r="AD97" s="147" t="s">
        <v>14</v>
      </c>
      <c r="AE97" s="147" t="s">
        <v>15</v>
      </c>
      <c r="AF97" s="148" t="s">
        <v>9</v>
      </c>
      <c r="AG97" s="70"/>
      <c r="AM97" s="76"/>
      <c r="AN97" s="76"/>
      <c r="AO97" s="65" t="s">
        <v>26</v>
      </c>
      <c r="AP97" s="93" t="s">
        <v>22</v>
      </c>
      <c r="AQ97" s="65" t="s">
        <v>16</v>
      </c>
      <c r="AR97" s="65" t="s">
        <v>17</v>
      </c>
      <c r="AS97" s="65" t="s">
        <v>19</v>
      </c>
      <c r="AT97" s="65" t="s">
        <v>20</v>
      </c>
      <c r="AU97" s="65" t="s">
        <v>18</v>
      </c>
      <c r="AV97" s="65" t="s">
        <v>21</v>
      </c>
      <c r="AW97" s="65" t="s">
        <v>43</v>
      </c>
      <c r="AX97" s="65"/>
      <c r="BD97" s="76"/>
      <c r="BQ97" s="150"/>
      <c r="BR97" s="150"/>
      <c r="BS97" s="150"/>
      <c r="BT97" s="150"/>
      <c r="BU97" s="150"/>
      <c r="BV97" s="150"/>
      <c r="BW97" s="150"/>
      <c r="BX97" s="150"/>
      <c r="BY97" s="150"/>
      <c r="BZ97" s="150"/>
      <c r="CA97" s="150"/>
      <c r="CB97" s="150"/>
      <c r="CC97" s="150"/>
      <c r="CD97" s="150"/>
      <c r="CE97" s="150"/>
      <c r="CF97" s="150"/>
      <c r="CG97" s="150"/>
      <c r="CH97" s="150"/>
      <c r="CI97" s="150"/>
      <c r="CJ97" s="150"/>
      <c r="CK97" s="150"/>
      <c r="CL97" s="150"/>
      <c r="CM97" s="150"/>
      <c r="CN97" s="150"/>
      <c r="CO97" s="150"/>
      <c r="CP97" s="150"/>
      <c r="CQ97" s="150"/>
    </row>
    <row r="98" spans="2:95" s="1" customFormat="1">
      <c r="B98" s="1" t="s">
        <v>25</v>
      </c>
      <c r="C98" s="115">
        <v>1</v>
      </c>
      <c r="D98" s="81">
        <v>2</v>
      </c>
      <c r="E98" s="81">
        <v>3</v>
      </c>
      <c r="F98" s="81">
        <v>4</v>
      </c>
      <c r="G98" s="81">
        <v>5</v>
      </c>
      <c r="H98" s="81">
        <v>6</v>
      </c>
      <c r="I98" s="82">
        <v>7</v>
      </c>
      <c r="J98" s="82">
        <v>8</v>
      </c>
      <c r="K98" s="81">
        <v>9</v>
      </c>
      <c r="L98" s="81">
        <v>10</v>
      </c>
      <c r="M98" s="81">
        <v>11</v>
      </c>
      <c r="N98" s="81">
        <v>12</v>
      </c>
      <c r="O98" s="81">
        <v>13</v>
      </c>
      <c r="P98" s="82">
        <v>14</v>
      </c>
      <c r="Q98" s="82">
        <v>15</v>
      </c>
      <c r="R98" s="81">
        <v>16</v>
      </c>
      <c r="S98" s="81">
        <v>17</v>
      </c>
      <c r="T98" s="81">
        <v>18</v>
      </c>
      <c r="U98" s="81">
        <v>19</v>
      </c>
      <c r="V98" s="81">
        <v>20</v>
      </c>
      <c r="W98" s="82">
        <v>21</v>
      </c>
      <c r="X98" s="82">
        <v>22</v>
      </c>
      <c r="Y98" s="81">
        <v>23</v>
      </c>
      <c r="Z98" s="81">
        <v>24</v>
      </c>
      <c r="AA98" s="81">
        <v>25</v>
      </c>
      <c r="AB98" s="81">
        <v>26</v>
      </c>
      <c r="AC98" s="81">
        <v>27</v>
      </c>
      <c r="AD98" s="82">
        <v>28</v>
      </c>
      <c r="AE98" s="82">
        <v>29</v>
      </c>
      <c r="AF98" s="84">
        <v>30</v>
      </c>
      <c r="AG98" s="70"/>
      <c r="AH98" s="1" t="s">
        <v>47</v>
      </c>
      <c r="AI98" s="1" t="s">
        <v>9</v>
      </c>
      <c r="AM98" s="76"/>
      <c r="AN98" s="76"/>
      <c r="AO98" s="1">
        <f>SUM(AQ98:AV98)</f>
        <v>15</v>
      </c>
      <c r="AP98" s="94">
        <v>1</v>
      </c>
      <c r="AQ98" s="1">
        <f t="shared" ref="AQ98:AQ103" si="85">COUNTIF(C99:AG99,"M3")</f>
        <v>0</v>
      </c>
      <c r="AR98" s="1">
        <f t="shared" ref="AR98:AR103" si="86">COUNTIF(C99:AG99,"M4")</f>
        <v>4</v>
      </c>
      <c r="AS98" s="1">
        <f t="shared" ref="AS98:AS103" si="87">COUNTIF(C99:AG99,"T3")</f>
        <v>0</v>
      </c>
      <c r="AT98" s="1">
        <f t="shared" ref="AT98:AT103" si="88">COUNTIF(C99:AG99,"T4")</f>
        <v>7</v>
      </c>
      <c r="AU98" s="1">
        <f t="shared" ref="AU98:AU103" si="89">COUNTIF(C99:AG99,"N3")</f>
        <v>0</v>
      </c>
      <c r="AV98" s="1">
        <f t="shared" ref="AV98:AV103" si="90">COUNTIF(C99:AG99,"N4")</f>
        <v>4</v>
      </c>
      <c r="AW98" s="1">
        <f>AQ98*8+AR98*10+AS98*8+AT98*10+AU98*10+AV98*10</f>
        <v>150</v>
      </c>
      <c r="BD98" s="76"/>
      <c r="BQ98" s="150"/>
      <c r="BR98" s="150"/>
      <c r="BS98" s="150"/>
      <c r="BT98" s="150"/>
      <c r="BU98" s="150"/>
      <c r="BV98" s="150"/>
      <c r="BW98" s="150"/>
      <c r="BX98" s="150"/>
      <c r="BY98" s="150"/>
      <c r="BZ98" s="150"/>
      <c r="CA98" s="150"/>
      <c r="CB98" s="150"/>
      <c r="CC98" s="150"/>
      <c r="CD98" s="150"/>
      <c r="CE98" s="150"/>
      <c r="CF98" s="150"/>
      <c r="CG98" s="150"/>
      <c r="CH98" s="150"/>
      <c r="CI98" s="150"/>
      <c r="CJ98" s="150"/>
      <c r="CK98" s="150"/>
      <c r="CL98" s="150"/>
      <c r="CM98" s="150"/>
      <c r="CN98" s="150"/>
      <c r="CO98" s="150"/>
      <c r="CP98" s="150"/>
      <c r="CQ98" s="150"/>
    </row>
    <row r="99" spans="2:95" s="1" customFormat="1">
      <c r="B99" s="1">
        <v>1</v>
      </c>
      <c r="C99" s="116" t="s">
        <v>21</v>
      </c>
      <c r="D99" s="23"/>
      <c r="E99" s="23" t="s">
        <v>20</v>
      </c>
      <c r="F99" s="23"/>
      <c r="G99" s="23" t="s">
        <v>20</v>
      </c>
      <c r="H99" s="23" t="s">
        <v>20</v>
      </c>
      <c r="I99" s="86"/>
      <c r="J99" s="86"/>
      <c r="K99" s="23" t="s">
        <v>17</v>
      </c>
      <c r="L99" s="23"/>
      <c r="M99" s="23" t="s">
        <v>17</v>
      </c>
      <c r="N99" s="23"/>
      <c r="O99" s="23"/>
      <c r="P99" s="86" t="s">
        <v>17</v>
      </c>
      <c r="Q99" s="86" t="s">
        <v>17</v>
      </c>
      <c r="R99" s="23"/>
      <c r="S99" s="23" t="s">
        <v>21</v>
      </c>
      <c r="T99" s="23"/>
      <c r="U99" s="23" t="s">
        <v>21</v>
      </c>
      <c r="V99" s="23" t="s">
        <v>21</v>
      </c>
      <c r="W99" s="86"/>
      <c r="X99" s="86"/>
      <c r="Y99" s="23" t="s">
        <v>20</v>
      </c>
      <c r="Z99" s="23"/>
      <c r="AA99" s="23" t="s">
        <v>20</v>
      </c>
      <c r="AB99" s="23"/>
      <c r="AC99" s="23"/>
      <c r="AD99" s="86" t="s">
        <v>20</v>
      </c>
      <c r="AE99" s="86" t="s">
        <v>20</v>
      </c>
      <c r="AF99" s="30"/>
      <c r="AG99" s="71"/>
      <c r="AH99" s="1">
        <v>0</v>
      </c>
      <c r="AI99" s="1">
        <f t="shared" ref="AI99:AI104" si="91">COUNTIF(C99:AG99,"L")+COUNTBLANK(C99:AG99)</f>
        <v>16</v>
      </c>
      <c r="AM99" s="76"/>
      <c r="AN99" s="76"/>
      <c r="AO99" s="1">
        <f t="shared" ref="AO99:AO103" si="92">SUM(AQ99:AV99)</f>
        <v>15</v>
      </c>
      <c r="AP99" s="94">
        <v>2</v>
      </c>
      <c r="AQ99" s="1">
        <f t="shared" si="85"/>
        <v>0</v>
      </c>
      <c r="AR99" s="1">
        <f t="shared" si="86"/>
        <v>4</v>
      </c>
      <c r="AS99" s="1">
        <f t="shared" si="87"/>
        <v>0</v>
      </c>
      <c r="AT99" s="1">
        <f t="shared" si="88"/>
        <v>4</v>
      </c>
      <c r="AU99" s="1">
        <f t="shared" si="89"/>
        <v>0</v>
      </c>
      <c r="AV99" s="1">
        <f t="shared" si="90"/>
        <v>7</v>
      </c>
      <c r="AW99" s="1">
        <f t="shared" ref="AW99:AW103" si="93">AQ99*8+AR99*10+AS99*8+AT99*10+AU99*10+AV99*10</f>
        <v>150</v>
      </c>
      <c r="BD99" s="76"/>
      <c r="BQ99" s="150"/>
      <c r="BR99" s="150"/>
      <c r="BS99" s="150"/>
      <c r="BT99" s="150"/>
      <c r="BU99" s="150"/>
      <c r="BV99" s="150"/>
      <c r="BW99" s="150"/>
      <c r="BX99" s="150"/>
      <c r="BY99" s="150"/>
      <c r="BZ99" s="150"/>
      <c r="CA99" s="150"/>
      <c r="CB99" s="150"/>
      <c r="CC99" s="150"/>
      <c r="CD99" s="150"/>
      <c r="CE99" s="150"/>
      <c r="CF99" s="150"/>
      <c r="CG99" s="150"/>
      <c r="CH99" s="150"/>
      <c r="CI99" s="150"/>
      <c r="CJ99" s="150"/>
      <c r="CK99" s="150"/>
      <c r="CL99" s="150"/>
      <c r="CM99" s="150"/>
      <c r="CN99" s="150"/>
      <c r="CO99" s="150"/>
      <c r="CP99" s="150"/>
      <c r="CQ99" s="150"/>
    </row>
    <row r="100" spans="2:95" s="1" customFormat="1">
      <c r="B100" s="1">
        <v>2</v>
      </c>
      <c r="C100" s="116" t="s">
        <v>17</v>
      </c>
      <c r="D100" s="23"/>
      <c r="E100" s="23" t="s">
        <v>21</v>
      </c>
      <c r="F100" s="23"/>
      <c r="G100" s="23" t="s">
        <v>21</v>
      </c>
      <c r="H100" s="23" t="s">
        <v>21</v>
      </c>
      <c r="I100" s="86"/>
      <c r="J100" s="86"/>
      <c r="K100" s="23" t="s">
        <v>20</v>
      </c>
      <c r="L100" s="23"/>
      <c r="M100" s="23" t="s">
        <v>20</v>
      </c>
      <c r="N100" s="23"/>
      <c r="O100" s="23"/>
      <c r="P100" s="86" t="s">
        <v>20</v>
      </c>
      <c r="Q100" s="86" t="s">
        <v>20</v>
      </c>
      <c r="R100" s="23"/>
      <c r="S100" s="23" t="s">
        <v>17</v>
      </c>
      <c r="T100" s="23"/>
      <c r="U100" s="23" t="s">
        <v>17</v>
      </c>
      <c r="V100" s="23" t="s">
        <v>17</v>
      </c>
      <c r="W100" s="86"/>
      <c r="X100" s="86"/>
      <c r="Y100" s="23" t="s">
        <v>21</v>
      </c>
      <c r="Z100" s="23"/>
      <c r="AA100" s="23" t="s">
        <v>21</v>
      </c>
      <c r="AB100" s="23"/>
      <c r="AC100" s="23"/>
      <c r="AD100" s="86" t="s">
        <v>21</v>
      </c>
      <c r="AE100" s="86" t="s">
        <v>21</v>
      </c>
      <c r="AF100" s="30"/>
      <c r="AG100" s="71"/>
      <c r="AH100" s="1">
        <v>0</v>
      </c>
      <c r="AI100" s="1">
        <f t="shared" si="91"/>
        <v>16</v>
      </c>
      <c r="AM100" s="76"/>
      <c r="AN100" s="76"/>
      <c r="AO100" s="1">
        <f t="shared" si="92"/>
        <v>15</v>
      </c>
      <c r="AP100" s="94">
        <v>3</v>
      </c>
      <c r="AQ100" s="1">
        <f t="shared" si="85"/>
        <v>0</v>
      </c>
      <c r="AR100" s="1">
        <f t="shared" si="86"/>
        <v>7</v>
      </c>
      <c r="AS100" s="1">
        <f t="shared" si="87"/>
        <v>0</v>
      </c>
      <c r="AT100" s="1">
        <f t="shared" si="88"/>
        <v>4</v>
      </c>
      <c r="AU100" s="1">
        <f t="shared" si="89"/>
        <v>0</v>
      </c>
      <c r="AV100" s="1">
        <f t="shared" si="90"/>
        <v>4</v>
      </c>
      <c r="AW100" s="1">
        <f t="shared" si="93"/>
        <v>150</v>
      </c>
      <c r="BD100" s="76"/>
      <c r="BQ100" s="150"/>
      <c r="BR100" s="150"/>
      <c r="BS100" s="150"/>
      <c r="BT100" s="150"/>
      <c r="BU100" s="150"/>
      <c r="BV100" s="150"/>
      <c r="BW100" s="150"/>
      <c r="BX100" s="150"/>
      <c r="BY100" s="150"/>
      <c r="BZ100" s="150"/>
      <c r="CA100" s="150"/>
      <c r="CB100" s="150"/>
      <c r="CC100" s="150"/>
      <c r="CD100" s="150"/>
      <c r="CE100" s="150"/>
      <c r="CF100" s="150"/>
      <c r="CG100" s="150"/>
      <c r="CH100" s="150"/>
      <c r="CI100" s="150"/>
      <c r="CJ100" s="150"/>
      <c r="CK100" s="150"/>
      <c r="CL100" s="150"/>
      <c r="CM100" s="150"/>
      <c r="CN100" s="150"/>
      <c r="CO100" s="150"/>
      <c r="CP100" s="150"/>
      <c r="CQ100" s="150"/>
    </row>
    <row r="101" spans="2:95" s="1" customFormat="1">
      <c r="B101" s="1">
        <v>3</v>
      </c>
      <c r="C101" s="116" t="s">
        <v>20</v>
      </c>
      <c r="D101" s="23"/>
      <c r="E101" s="23" t="s">
        <v>17</v>
      </c>
      <c r="F101" s="23"/>
      <c r="G101" s="23" t="s">
        <v>17</v>
      </c>
      <c r="H101" s="23" t="s">
        <v>17</v>
      </c>
      <c r="I101" s="86"/>
      <c r="J101" s="86"/>
      <c r="K101" s="23" t="s">
        <v>21</v>
      </c>
      <c r="L101" s="23"/>
      <c r="M101" s="23" t="s">
        <v>21</v>
      </c>
      <c r="N101" s="23"/>
      <c r="O101" s="23"/>
      <c r="P101" s="86" t="s">
        <v>21</v>
      </c>
      <c r="Q101" s="86" t="s">
        <v>21</v>
      </c>
      <c r="R101" s="23"/>
      <c r="S101" s="23" t="s">
        <v>20</v>
      </c>
      <c r="T101" s="23"/>
      <c r="U101" s="23" t="s">
        <v>20</v>
      </c>
      <c r="V101" s="23" t="s">
        <v>20</v>
      </c>
      <c r="W101" s="86"/>
      <c r="X101" s="86"/>
      <c r="Y101" s="23" t="s">
        <v>17</v>
      </c>
      <c r="Z101" s="23"/>
      <c r="AA101" s="23" t="s">
        <v>17</v>
      </c>
      <c r="AB101" s="23"/>
      <c r="AC101" s="23"/>
      <c r="AD101" s="86" t="s">
        <v>17</v>
      </c>
      <c r="AE101" s="86" t="s">
        <v>17</v>
      </c>
      <c r="AF101" s="30"/>
      <c r="AG101" s="71"/>
      <c r="AH101" s="1">
        <v>0</v>
      </c>
      <c r="AI101" s="1">
        <f t="shared" si="91"/>
        <v>16</v>
      </c>
      <c r="AM101" s="76"/>
      <c r="AN101" s="76"/>
      <c r="AO101" s="1">
        <f t="shared" si="92"/>
        <v>15</v>
      </c>
      <c r="AP101" s="94">
        <v>4</v>
      </c>
      <c r="AQ101" s="1">
        <f t="shared" si="85"/>
        <v>0</v>
      </c>
      <c r="AR101" s="1">
        <f t="shared" si="86"/>
        <v>4</v>
      </c>
      <c r="AS101" s="1">
        <f t="shared" si="87"/>
        <v>0</v>
      </c>
      <c r="AT101" s="1">
        <f t="shared" si="88"/>
        <v>7</v>
      </c>
      <c r="AU101" s="1">
        <f t="shared" si="89"/>
        <v>0</v>
      </c>
      <c r="AV101" s="1">
        <f t="shared" si="90"/>
        <v>4</v>
      </c>
      <c r="AW101" s="1">
        <f t="shared" si="93"/>
        <v>150</v>
      </c>
      <c r="BD101" s="76"/>
      <c r="BQ101" s="150"/>
      <c r="BR101" s="150"/>
      <c r="BS101" s="150"/>
      <c r="BT101" s="150"/>
      <c r="BU101" s="150"/>
      <c r="BV101" s="150"/>
      <c r="BW101" s="150"/>
      <c r="BX101" s="150"/>
      <c r="BY101" s="150"/>
      <c r="BZ101" s="150"/>
      <c r="CA101" s="150"/>
      <c r="CB101" s="150"/>
      <c r="CC101" s="150"/>
      <c r="CD101" s="150"/>
      <c r="CE101" s="150"/>
      <c r="CF101" s="150"/>
      <c r="CG101" s="150"/>
      <c r="CH101" s="150"/>
      <c r="CI101" s="150"/>
      <c r="CJ101" s="150"/>
      <c r="CK101" s="150"/>
      <c r="CL101" s="150"/>
      <c r="CM101" s="150"/>
      <c r="CN101" s="150"/>
      <c r="CO101" s="150"/>
      <c r="CP101" s="150"/>
      <c r="CQ101" s="150"/>
    </row>
    <row r="102" spans="2:95" s="1" customFormat="1">
      <c r="B102" s="1">
        <v>4</v>
      </c>
      <c r="C102" s="116"/>
      <c r="D102" s="23" t="s">
        <v>20</v>
      </c>
      <c r="E102" s="23"/>
      <c r="F102" s="23" t="s">
        <v>20</v>
      </c>
      <c r="G102" s="23"/>
      <c r="H102" s="23"/>
      <c r="I102" s="86" t="s">
        <v>20</v>
      </c>
      <c r="J102" s="86" t="s">
        <v>20</v>
      </c>
      <c r="K102" s="23"/>
      <c r="L102" s="23" t="s">
        <v>17</v>
      </c>
      <c r="M102" s="23"/>
      <c r="N102" s="23" t="s">
        <v>17</v>
      </c>
      <c r="O102" s="23" t="s">
        <v>17</v>
      </c>
      <c r="P102" s="86"/>
      <c r="Q102" s="86"/>
      <c r="R102" s="23" t="s">
        <v>21</v>
      </c>
      <c r="S102" s="23"/>
      <c r="T102" s="23" t="s">
        <v>21</v>
      </c>
      <c r="U102" s="23"/>
      <c r="V102" s="23"/>
      <c r="W102" s="86" t="s">
        <v>21</v>
      </c>
      <c r="X102" s="86" t="s">
        <v>21</v>
      </c>
      <c r="Y102" s="23"/>
      <c r="Z102" s="23" t="s">
        <v>20</v>
      </c>
      <c r="AA102" s="23"/>
      <c r="AB102" s="23" t="s">
        <v>20</v>
      </c>
      <c r="AC102" s="23" t="s">
        <v>20</v>
      </c>
      <c r="AD102" s="86"/>
      <c r="AE102" s="86"/>
      <c r="AF102" s="30" t="s">
        <v>17</v>
      </c>
      <c r="AG102" s="71"/>
      <c r="AH102" s="1">
        <v>0</v>
      </c>
      <c r="AI102" s="1">
        <f t="shared" si="91"/>
        <v>16</v>
      </c>
      <c r="AM102" s="76"/>
      <c r="AN102" s="76"/>
      <c r="AO102" s="1">
        <f t="shared" si="92"/>
        <v>15</v>
      </c>
      <c r="AP102" s="94">
        <v>5</v>
      </c>
      <c r="AQ102" s="1">
        <f t="shared" si="85"/>
        <v>0</v>
      </c>
      <c r="AR102" s="1">
        <f t="shared" si="86"/>
        <v>4</v>
      </c>
      <c r="AS102" s="1">
        <f t="shared" si="87"/>
        <v>0</v>
      </c>
      <c r="AT102" s="1">
        <f t="shared" si="88"/>
        <v>4</v>
      </c>
      <c r="AU102" s="1">
        <f t="shared" si="89"/>
        <v>0</v>
      </c>
      <c r="AV102" s="1">
        <f t="shared" si="90"/>
        <v>7</v>
      </c>
      <c r="AW102" s="1">
        <f t="shared" si="93"/>
        <v>150</v>
      </c>
      <c r="BD102" s="76"/>
      <c r="BQ102" s="150"/>
      <c r="BR102" s="150"/>
      <c r="BS102" s="150"/>
      <c r="BT102" s="150"/>
      <c r="BU102" s="150"/>
      <c r="BV102" s="150"/>
      <c r="BW102" s="150"/>
      <c r="BX102" s="150"/>
      <c r="BY102" s="150"/>
      <c r="BZ102" s="150"/>
      <c r="CA102" s="150"/>
      <c r="CB102" s="150"/>
      <c r="CC102" s="150"/>
      <c r="CD102" s="150"/>
      <c r="CE102" s="150"/>
      <c r="CF102" s="150"/>
      <c r="CG102" s="150"/>
      <c r="CH102" s="150"/>
      <c r="CI102" s="150"/>
      <c r="CJ102" s="150"/>
      <c r="CK102" s="150"/>
      <c r="CL102" s="150"/>
      <c r="CM102" s="150"/>
      <c r="CN102" s="150"/>
      <c r="CO102" s="150"/>
      <c r="CP102" s="150"/>
      <c r="CQ102" s="150"/>
    </row>
    <row r="103" spans="2:95" s="1" customFormat="1">
      <c r="B103" s="1">
        <v>5</v>
      </c>
      <c r="C103" s="116"/>
      <c r="D103" s="23" t="s">
        <v>21</v>
      </c>
      <c r="E103" s="23"/>
      <c r="F103" s="23" t="s">
        <v>21</v>
      </c>
      <c r="G103" s="23"/>
      <c r="H103" s="23"/>
      <c r="I103" s="86" t="s">
        <v>21</v>
      </c>
      <c r="J103" s="86" t="s">
        <v>21</v>
      </c>
      <c r="K103" s="23"/>
      <c r="L103" s="23" t="s">
        <v>20</v>
      </c>
      <c r="M103" s="23"/>
      <c r="N103" s="23" t="s">
        <v>20</v>
      </c>
      <c r="O103" s="23" t="s">
        <v>20</v>
      </c>
      <c r="P103" s="86"/>
      <c r="Q103" s="86"/>
      <c r="R103" s="23" t="s">
        <v>17</v>
      </c>
      <c r="S103" s="23"/>
      <c r="T103" s="23" t="s">
        <v>17</v>
      </c>
      <c r="U103" s="23"/>
      <c r="V103" s="23"/>
      <c r="W103" s="86" t="s">
        <v>17</v>
      </c>
      <c r="X103" s="86" t="s">
        <v>17</v>
      </c>
      <c r="Y103" s="23"/>
      <c r="Z103" s="23" t="s">
        <v>21</v>
      </c>
      <c r="AA103" s="23"/>
      <c r="AB103" s="23" t="s">
        <v>21</v>
      </c>
      <c r="AC103" s="23" t="s">
        <v>21</v>
      </c>
      <c r="AD103" s="86"/>
      <c r="AE103" s="86"/>
      <c r="AF103" s="30" t="s">
        <v>20</v>
      </c>
      <c r="AG103" s="71"/>
      <c r="AH103" s="1">
        <v>0</v>
      </c>
      <c r="AI103" s="1">
        <f t="shared" si="91"/>
        <v>16</v>
      </c>
      <c r="AM103" s="76"/>
      <c r="AN103" s="76"/>
      <c r="AO103" s="1">
        <f t="shared" si="92"/>
        <v>15</v>
      </c>
      <c r="AP103" s="94">
        <v>6</v>
      </c>
      <c r="AQ103" s="1">
        <f t="shared" si="85"/>
        <v>0</v>
      </c>
      <c r="AR103" s="1">
        <f t="shared" si="86"/>
        <v>7</v>
      </c>
      <c r="AS103" s="1">
        <f t="shared" si="87"/>
        <v>0</v>
      </c>
      <c r="AT103" s="1">
        <f t="shared" si="88"/>
        <v>4</v>
      </c>
      <c r="AU103" s="1">
        <f t="shared" si="89"/>
        <v>0</v>
      </c>
      <c r="AV103" s="1">
        <f t="shared" si="90"/>
        <v>4</v>
      </c>
      <c r="AW103" s="1">
        <f t="shared" si="93"/>
        <v>150</v>
      </c>
      <c r="BD103" s="76"/>
      <c r="BQ103" s="150"/>
      <c r="BR103" s="150"/>
      <c r="BS103" s="150"/>
      <c r="BT103" s="150"/>
      <c r="BU103" s="150"/>
      <c r="BV103" s="150"/>
      <c r="BW103" s="150"/>
      <c r="BX103" s="150"/>
      <c r="BY103" s="150"/>
      <c r="BZ103" s="150"/>
      <c r="CA103" s="150"/>
      <c r="CB103" s="150"/>
      <c r="CC103" s="150"/>
      <c r="CD103" s="150"/>
      <c r="CE103" s="150"/>
      <c r="CF103" s="150"/>
      <c r="CG103" s="150"/>
      <c r="CH103" s="150"/>
      <c r="CI103" s="150"/>
      <c r="CJ103" s="150"/>
      <c r="CK103" s="150"/>
      <c r="CL103" s="150"/>
      <c r="CM103" s="150"/>
      <c r="CN103" s="150"/>
      <c r="CO103" s="150"/>
      <c r="CP103" s="150"/>
      <c r="CQ103" s="150"/>
    </row>
    <row r="104" spans="2:95" s="1" customFormat="1" ht="15.75" thickBot="1">
      <c r="B104" s="1">
        <v>6</v>
      </c>
      <c r="C104" s="117"/>
      <c r="D104" s="32" t="s">
        <v>17</v>
      </c>
      <c r="E104" s="32"/>
      <c r="F104" s="32" t="s">
        <v>17</v>
      </c>
      <c r="G104" s="32"/>
      <c r="H104" s="32"/>
      <c r="I104" s="89" t="s">
        <v>17</v>
      </c>
      <c r="J104" s="89" t="s">
        <v>17</v>
      </c>
      <c r="K104" s="32"/>
      <c r="L104" s="32" t="s">
        <v>21</v>
      </c>
      <c r="M104" s="32"/>
      <c r="N104" s="32" t="s">
        <v>21</v>
      </c>
      <c r="O104" s="32" t="s">
        <v>21</v>
      </c>
      <c r="P104" s="89"/>
      <c r="Q104" s="89"/>
      <c r="R104" s="32" t="s">
        <v>20</v>
      </c>
      <c r="S104" s="32"/>
      <c r="T104" s="32" t="s">
        <v>20</v>
      </c>
      <c r="U104" s="32"/>
      <c r="V104" s="32"/>
      <c r="W104" s="89" t="s">
        <v>20</v>
      </c>
      <c r="X104" s="89" t="s">
        <v>20</v>
      </c>
      <c r="Y104" s="32"/>
      <c r="Z104" s="32" t="s">
        <v>17</v>
      </c>
      <c r="AA104" s="32"/>
      <c r="AB104" s="32" t="s">
        <v>17</v>
      </c>
      <c r="AC104" s="32" t="s">
        <v>17</v>
      </c>
      <c r="AD104" s="89"/>
      <c r="AE104" s="89"/>
      <c r="AF104" s="91" t="s">
        <v>21</v>
      </c>
      <c r="AG104" s="71"/>
      <c r="AH104" s="1">
        <v>0</v>
      </c>
      <c r="AI104" s="1">
        <f t="shared" si="91"/>
        <v>16</v>
      </c>
      <c r="AM104" s="76"/>
      <c r="AN104" s="76"/>
      <c r="AO104" s="71"/>
      <c r="AW104" s="1">
        <f>AVERAGE(AW98:AW103)</f>
        <v>150</v>
      </c>
      <c r="AX104" s="1">
        <f>AW104/31*7</f>
        <v>33.870967741935488</v>
      </c>
      <c r="BD104" s="76"/>
      <c r="BQ104" s="150"/>
      <c r="BR104" s="150"/>
      <c r="BS104" s="150"/>
      <c r="BT104" s="150"/>
      <c r="BU104" s="150"/>
      <c r="BV104" s="150"/>
      <c r="BW104" s="150"/>
      <c r="BX104" s="150"/>
      <c r="BY104" s="150"/>
      <c r="BZ104" s="150"/>
      <c r="CA104" s="150"/>
      <c r="CB104" s="150"/>
      <c r="CC104" s="150"/>
      <c r="CD104" s="150"/>
      <c r="CE104" s="150"/>
      <c r="CF104" s="150"/>
      <c r="CG104" s="150"/>
      <c r="CH104" s="150"/>
      <c r="CI104" s="150"/>
      <c r="CJ104" s="150"/>
      <c r="CK104" s="150"/>
      <c r="CL104" s="150"/>
      <c r="CM104" s="150"/>
      <c r="CN104" s="150"/>
      <c r="CO104" s="150"/>
      <c r="CP104" s="150"/>
      <c r="CQ104" s="150"/>
    </row>
    <row r="105" spans="2:95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76"/>
      <c r="AJ105" s="37"/>
      <c r="AK105" s="70"/>
      <c r="AL105" s="70"/>
      <c r="AM105" s="37"/>
      <c r="AN105" s="37"/>
      <c r="AO105" s="71"/>
    </row>
    <row r="106" spans="2:95">
      <c r="C106" s="128">
        <f>COUNTIF(C98:C104,"M3")+COUNTIF(C98:C104,"M4")+COUNTIF(C98:C104,"T3")+COUNTIF(C98:C104,"T4")+COUNTIF(C98:C104,"N3")+COUNTIF(C98:C104,"N4")</f>
        <v>3</v>
      </c>
      <c r="D106" s="128">
        <f t="shared" ref="D106:AF106" si="94">COUNTIF(D98:D104,"M3")+COUNTIF(D98:D104,"M4")+COUNTIF(D98:D104,"T3")+COUNTIF(D98:D104,"T4")+COUNTIF(D98:D104,"N3")+COUNTIF(D98:D104,"N4")</f>
        <v>3</v>
      </c>
      <c r="E106" s="128">
        <f t="shared" si="94"/>
        <v>3</v>
      </c>
      <c r="F106" s="128">
        <f t="shared" si="94"/>
        <v>3</v>
      </c>
      <c r="G106" s="128">
        <f t="shared" si="94"/>
        <v>3</v>
      </c>
      <c r="H106" s="128">
        <f t="shared" si="94"/>
        <v>3</v>
      </c>
      <c r="I106" s="128">
        <f t="shared" si="94"/>
        <v>3</v>
      </c>
      <c r="J106" s="128">
        <f t="shared" si="94"/>
        <v>3</v>
      </c>
      <c r="K106" s="128">
        <f t="shared" si="94"/>
        <v>3</v>
      </c>
      <c r="L106" s="128">
        <f t="shared" si="94"/>
        <v>3</v>
      </c>
      <c r="M106" s="128">
        <f t="shared" si="94"/>
        <v>3</v>
      </c>
      <c r="N106" s="128">
        <f t="shared" si="94"/>
        <v>3</v>
      </c>
      <c r="O106" s="128">
        <f t="shared" si="94"/>
        <v>3</v>
      </c>
      <c r="P106" s="128">
        <f t="shared" si="94"/>
        <v>3</v>
      </c>
      <c r="Q106" s="128">
        <f t="shared" si="94"/>
        <v>3</v>
      </c>
      <c r="R106" s="128">
        <f t="shared" si="94"/>
        <v>3</v>
      </c>
      <c r="S106" s="128">
        <f t="shared" si="94"/>
        <v>3</v>
      </c>
      <c r="T106" s="128">
        <f t="shared" si="94"/>
        <v>3</v>
      </c>
      <c r="U106" s="128">
        <f t="shared" si="94"/>
        <v>3</v>
      </c>
      <c r="V106" s="128">
        <f t="shared" si="94"/>
        <v>3</v>
      </c>
      <c r="W106" s="128">
        <f t="shared" si="94"/>
        <v>3</v>
      </c>
      <c r="X106" s="128">
        <f t="shared" si="94"/>
        <v>3</v>
      </c>
      <c r="Y106" s="128">
        <f t="shared" si="94"/>
        <v>3</v>
      </c>
      <c r="Z106" s="128">
        <f t="shared" si="94"/>
        <v>3</v>
      </c>
      <c r="AA106" s="128">
        <f t="shared" si="94"/>
        <v>3</v>
      </c>
      <c r="AB106" s="128">
        <f t="shared" si="94"/>
        <v>3</v>
      </c>
      <c r="AC106" s="128">
        <f t="shared" si="94"/>
        <v>3</v>
      </c>
      <c r="AD106" s="128">
        <f t="shared" si="94"/>
        <v>3</v>
      </c>
      <c r="AE106" s="128">
        <f t="shared" si="94"/>
        <v>3</v>
      </c>
      <c r="AF106" s="128">
        <f t="shared" si="94"/>
        <v>3</v>
      </c>
    </row>
    <row r="107" spans="2:95" ht="15.75" thickBot="1"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</row>
    <row r="108" spans="2:95" s="1" customFormat="1" ht="15.75" thickBot="1">
      <c r="C108" s="201" t="s">
        <v>6</v>
      </c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3"/>
      <c r="AM108" s="76"/>
      <c r="AN108" s="76"/>
      <c r="BD108" s="76"/>
      <c r="BQ108" s="150"/>
      <c r="BR108" s="150"/>
      <c r="BS108" s="150"/>
      <c r="BT108" s="150"/>
      <c r="BU108" s="150"/>
      <c r="BV108" s="150"/>
      <c r="BW108" s="150"/>
      <c r="BX108" s="150"/>
      <c r="BY108" s="150"/>
      <c r="BZ108" s="150"/>
      <c r="CA108" s="150"/>
      <c r="CB108" s="150"/>
      <c r="CC108" s="150"/>
      <c r="CD108" s="150"/>
      <c r="CE108" s="150"/>
      <c r="CF108" s="150"/>
      <c r="CG108" s="150"/>
      <c r="CH108" s="150"/>
      <c r="CI108" s="150"/>
      <c r="CJ108" s="150"/>
      <c r="CK108" s="150"/>
      <c r="CL108" s="150"/>
      <c r="CM108" s="150"/>
      <c r="CN108" s="150"/>
      <c r="CO108" s="150"/>
      <c r="CP108" s="150"/>
      <c r="CQ108" s="150"/>
    </row>
    <row r="109" spans="2:95" s="1" customFormat="1">
      <c r="C109" s="38" t="s">
        <v>10</v>
      </c>
      <c r="D109" s="3" t="s">
        <v>11</v>
      </c>
      <c r="E109" s="3" t="s">
        <v>12</v>
      </c>
      <c r="F109" s="3" t="s">
        <v>13</v>
      </c>
      <c r="G109" s="4" t="s">
        <v>14</v>
      </c>
      <c r="H109" s="4" t="s">
        <v>15</v>
      </c>
      <c r="I109" s="3" t="s">
        <v>9</v>
      </c>
      <c r="J109" s="3" t="s">
        <v>10</v>
      </c>
      <c r="K109" s="3" t="s">
        <v>11</v>
      </c>
      <c r="L109" s="3" t="s">
        <v>12</v>
      </c>
      <c r="M109" s="3" t="s">
        <v>13</v>
      </c>
      <c r="N109" s="102" t="s">
        <v>14</v>
      </c>
      <c r="O109" s="4" t="s">
        <v>15</v>
      </c>
      <c r="P109" s="3" t="s">
        <v>9</v>
      </c>
      <c r="Q109" s="3" t="s">
        <v>10</v>
      </c>
      <c r="R109" s="3" t="s">
        <v>11</v>
      </c>
      <c r="S109" s="3" t="s">
        <v>12</v>
      </c>
      <c r="T109" s="3" t="s">
        <v>13</v>
      </c>
      <c r="U109" s="4" t="s">
        <v>14</v>
      </c>
      <c r="V109" s="4" t="s">
        <v>15</v>
      </c>
      <c r="W109" s="3" t="s">
        <v>9</v>
      </c>
      <c r="X109" s="3" t="s">
        <v>10</v>
      </c>
      <c r="Y109" s="3" t="s">
        <v>11</v>
      </c>
      <c r="Z109" s="3" t="s">
        <v>12</v>
      </c>
      <c r="AA109" s="3" t="s">
        <v>13</v>
      </c>
      <c r="AB109" s="4" t="s">
        <v>14</v>
      </c>
      <c r="AC109" s="4" t="s">
        <v>15</v>
      </c>
      <c r="AD109" s="3" t="s">
        <v>9</v>
      </c>
      <c r="AE109" s="3" t="s">
        <v>10</v>
      </c>
      <c r="AF109" s="3" t="s">
        <v>11</v>
      </c>
      <c r="AG109" s="39" t="s">
        <v>12</v>
      </c>
      <c r="AM109" s="76"/>
      <c r="AN109" s="76"/>
      <c r="AO109" s="65" t="s">
        <v>26</v>
      </c>
      <c r="AP109" s="93" t="s">
        <v>22</v>
      </c>
      <c r="AQ109" s="65" t="s">
        <v>16</v>
      </c>
      <c r="AR109" s="65" t="s">
        <v>17</v>
      </c>
      <c r="AS109" s="65" t="s">
        <v>19</v>
      </c>
      <c r="AT109" s="65" t="s">
        <v>20</v>
      </c>
      <c r="AU109" s="65" t="s">
        <v>18</v>
      </c>
      <c r="AV109" s="65" t="s">
        <v>21</v>
      </c>
      <c r="AW109" s="65" t="s">
        <v>44</v>
      </c>
      <c r="AX109" s="65"/>
      <c r="BD109" s="76"/>
      <c r="BQ109" s="150"/>
      <c r="BR109" s="150"/>
      <c r="BS109" s="150"/>
      <c r="BT109" s="150"/>
      <c r="BU109" s="150"/>
      <c r="BV109" s="150"/>
      <c r="BW109" s="150"/>
      <c r="BX109" s="150"/>
      <c r="BY109" s="150"/>
      <c r="BZ109" s="150"/>
      <c r="CA109" s="150"/>
      <c r="CB109" s="150"/>
      <c r="CC109" s="150"/>
      <c r="CD109" s="150"/>
      <c r="CE109" s="150"/>
      <c r="CF109" s="150"/>
      <c r="CG109" s="150"/>
      <c r="CH109" s="150"/>
      <c r="CI109" s="150"/>
      <c r="CJ109" s="150"/>
      <c r="CK109" s="150"/>
      <c r="CL109" s="150"/>
      <c r="CM109" s="150"/>
      <c r="CN109" s="150"/>
      <c r="CO109" s="150"/>
      <c r="CP109" s="150"/>
      <c r="CQ109" s="150"/>
    </row>
    <row r="110" spans="2:95" s="1" customFormat="1">
      <c r="B110" s="1" t="s">
        <v>25</v>
      </c>
      <c r="C110" s="64">
        <v>1</v>
      </c>
      <c r="D110" s="8">
        <v>2</v>
      </c>
      <c r="E110" s="8">
        <v>3</v>
      </c>
      <c r="F110" s="8">
        <v>4</v>
      </c>
      <c r="G110" s="8">
        <v>5</v>
      </c>
      <c r="H110" s="8">
        <v>6</v>
      </c>
      <c r="I110" s="8">
        <v>7</v>
      </c>
      <c r="J110" s="8">
        <v>8</v>
      </c>
      <c r="K110" s="8">
        <v>9</v>
      </c>
      <c r="L110" s="8">
        <v>10</v>
      </c>
      <c r="M110" s="8">
        <v>11</v>
      </c>
      <c r="N110" s="2">
        <v>12</v>
      </c>
      <c r="O110" s="8">
        <v>13</v>
      </c>
      <c r="P110" s="8">
        <v>14</v>
      </c>
      <c r="Q110" s="8">
        <v>15</v>
      </c>
      <c r="R110" s="8">
        <v>16</v>
      </c>
      <c r="S110" s="8">
        <v>17</v>
      </c>
      <c r="T110" s="8">
        <v>18</v>
      </c>
      <c r="U110" s="8">
        <v>19</v>
      </c>
      <c r="V110" s="8">
        <v>20</v>
      </c>
      <c r="W110" s="8">
        <v>21</v>
      </c>
      <c r="X110" s="8">
        <v>22</v>
      </c>
      <c r="Y110" s="8">
        <v>23</v>
      </c>
      <c r="Z110" s="8">
        <v>24</v>
      </c>
      <c r="AA110" s="8">
        <v>25</v>
      </c>
      <c r="AB110" s="8">
        <v>26</v>
      </c>
      <c r="AC110" s="8">
        <v>27</v>
      </c>
      <c r="AD110" s="8">
        <v>28</v>
      </c>
      <c r="AE110" s="8">
        <v>29</v>
      </c>
      <c r="AF110" s="8">
        <v>30</v>
      </c>
      <c r="AG110" s="28">
        <v>31</v>
      </c>
      <c r="AH110" s="1" t="s">
        <v>47</v>
      </c>
      <c r="AI110" s="1" t="s">
        <v>9</v>
      </c>
      <c r="AM110" s="76"/>
      <c r="AN110" s="76"/>
      <c r="AO110" s="1">
        <f>SUM(AQ110:AV110)</f>
        <v>19</v>
      </c>
      <c r="AP110" s="94">
        <v>1</v>
      </c>
      <c r="AQ110" s="1">
        <f t="shared" ref="AQ110:AQ115" si="95">COUNTIF(C111:AG111,"M3")</f>
        <v>7</v>
      </c>
      <c r="AR110" s="1">
        <f t="shared" ref="AR110:AR115" si="96">COUNTIF(C111:AG111,"M4")</f>
        <v>2</v>
      </c>
      <c r="AS110" s="1">
        <f t="shared" ref="AS110:AS115" si="97">COUNTIF(C111:AG111,"T3")</f>
        <v>4</v>
      </c>
      <c r="AT110" s="1">
        <f t="shared" ref="AT110:AT115" si="98">COUNTIF(C111:AG111,"T4")</f>
        <v>0</v>
      </c>
      <c r="AU110" s="1">
        <f t="shared" ref="AU110:AU115" si="99">COUNTIF(C111:AG111,"N3")</f>
        <v>4</v>
      </c>
      <c r="AV110" s="1">
        <f t="shared" ref="AV110:AV115" si="100">COUNTIF(C111:AG111,"N4")</f>
        <v>2</v>
      </c>
      <c r="AW110" s="1">
        <f>AQ110*8+AR110*10+AS110*8+AT110*10+AU110*10+AV110*10</f>
        <v>168</v>
      </c>
      <c r="BD110" s="76"/>
      <c r="BQ110" s="150"/>
      <c r="BR110" s="150"/>
      <c r="BS110" s="150"/>
      <c r="BT110" s="150"/>
      <c r="BU110" s="150"/>
      <c r="BV110" s="150"/>
      <c r="BW110" s="150"/>
      <c r="BX110" s="150"/>
      <c r="BY110" s="150"/>
      <c r="BZ110" s="150"/>
      <c r="CA110" s="150"/>
      <c r="CB110" s="150"/>
      <c r="CC110" s="150"/>
      <c r="CD110" s="150"/>
      <c r="CE110" s="150"/>
      <c r="CF110" s="150"/>
      <c r="CG110" s="150"/>
      <c r="CH110" s="150"/>
      <c r="CI110" s="150"/>
      <c r="CJ110" s="150"/>
      <c r="CK110" s="150"/>
      <c r="CL110" s="150"/>
      <c r="CM110" s="150"/>
      <c r="CN110" s="150"/>
      <c r="CO110" s="150"/>
      <c r="CP110" s="150"/>
      <c r="CQ110" s="150"/>
    </row>
    <row r="111" spans="2:95" s="1" customFormat="1">
      <c r="B111" s="1">
        <v>1</v>
      </c>
      <c r="C111" s="43" t="s">
        <v>16</v>
      </c>
      <c r="D111" s="12" t="s">
        <v>16</v>
      </c>
      <c r="E111" s="12" t="s">
        <v>16</v>
      </c>
      <c r="F111" s="12" t="s">
        <v>16</v>
      </c>
      <c r="G111" s="11"/>
      <c r="H111" s="11"/>
      <c r="I111" s="12" t="s">
        <v>18</v>
      </c>
      <c r="J111" s="9"/>
      <c r="K111" s="9"/>
      <c r="L111" s="9"/>
      <c r="M111" s="9"/>
      <c r="N111" s="10" t="s">
        <v>21</v>
      </c>
      <c r="O111" s="11" t="s">
        <v>21</v>
      </c>
      <c r="P111" s="9"/>
      <c r="Q111" s="9" t="s">
        <v>19</v>
      </c>
      <c r="R111" s="12" t="s">
        <v>19</v>
      </c>
      <c r="S111" s="12" t="s">
        <v>19</v>
      </c>
      <c r="T111" s="12" t="s">
        <v>19</v>
      </c>
      <c r="U111" s="11"/>
      <c r="V111" s="11"/>
      <c r="W111" s="13" t="s">
        <v>16</v>
      </c>
      <c r="X111" s="13"/>
      <c r="Y111" s="13"/>
      <c r="Z111" s="13" t="s">
        <v>16</v>
      </c>
      <c r="AA111" s="13" t="s">
        <v>16</v>
      </c>
      <c r="AB111" s="11" t="s">
        <v>17</v>
      </c>
      <c r="AC111" s="11" t="s">
        <v>17</v>
      </c>
      <c r="AD111" s="9"/>
      <c r="AE111" s="9" t="s">
        <v>18</v>
      </c>
      <c r="AF111" s="9" t="s">
        <v>18</v>
      </c>
      <c r="AG111" s="42" t="s">
        <v>18</v>
      </c>
      <c r="AH111" s="1">
        <f>COUNTIF(N111,"M3")+COUNTIF(N111,"M4")+COUNTIF(N111,"T3")+COUNTIF(N111,"T4")+COUNTIF(N111,"N3")+COUNTIF(N111,"N4")</f>
        <v>1</v>
      </c>
      <c r="AI111" s="1">
        <f t="shared" ref="AI111:AI116" si="101">COUNTIF(C111:AG111,"L")+COUNTBLANK(C111:AG111)</f>
        <v>12</v>
      </c>
      <c r="AM111" s="76"/>
      <c r="AN111" s="76"/>
      <c r="AO111" s="1">
        <f t="shared" ref="AO111:AO115" si="102">SUM(AQ111:AV111)</f>
        <v>20</v>
      </c>
      <c r="AP111" s="94">
        <v>2</v>
      </c>
      <c r="AQ111" s="1">
        <f t="shared" si="95"/>
        <v>6</v>
      </c>
      <c r="AR111" s="1">
        <f t="shared" si="96"/>
        <v>2</v>
      </c>
      <c r="AS111" s="1">
        <f t="shared" si="97"/>
        <v>6</v>
      </c>
      <c r="AT111" s="1">
        <f t="shared" si="98"/>
        <v>2</v>
      </c>
      <c r="AU111" s="1">
        <f t="shared" si="99"/>
        <v>4</v>
      </c>
      <c r="AV111" s="1">
        <f t="shared" si="100"/>
        <v>0</v>
      </c>
      <c r="AW111" s="1">
        <f t="shared" ref="AW111:AW115" si="103">AQ111*8+AR111*10+AS111*8+AT111*10+AU111*10+AV111*10</f>
        <v>176</v>
      </c>
      <c r="BD111" s="76"/>
      <c r="BQ111" s="150"/>
      <c r="BR111" s="150"/>
      <c r="BS111" s="150"/>
      <c r="BT111" s="150"/>
      <c r="BU111" s="150"/>
      <c r="BV111" s="150"/>
      <c r="BW111" s="150"/>
      <c r="BX111" s="150"/>
      <c r="BY111" s="150"/>
      <c r="BZ111" s="150"/>
      <c r="CA111" s="150"/>
      <c r="CB111" s="150"/>
      <c r="CC111" s="150"/>
      <c r="CD111" s="150"/>
      <c r="CE111" s="150"/>
      <c r="CF111" s="150"/>
      <c r="CG111" s="150"/>
      <c r="CH111" s="150"/>
      <c r="CI111" s="150"/>
      <c r="CJ111" s="150"/>
      <c r="CK111" s="150"/>
      <c r="CL111" s="150"/>
      <c r="CM111" s="150"/>
      <c r="CN111" s="150"/>
      <c r="CO111" s="150"/>
      <c r="CP111" s="150"/>
      <c r="CQ111" s="150"/>
    </row>
    <row r="112" spans="2:95" s="1" customFormat="1">
      <c r="B112" s="1">
        <v>2</v>
      </c>
      <c r="C112" s="43" t="s">
        <v>19</v>
      </c>
      <c r="D112" s="12" t="s">
        <v>19</v>
      </c>
      <c r="E112" s="12" t="s">
        <v>19</v>
      </c>
      <c r="F112" s="12" t="s">
        <v>19</v>
      </c>
      <c r="G112" s="11"/>
      <c r="H112" s="11"/>
      <c r="I112" s="12" t="s">
        <v>16</v>
      </c>
      <c r="J112" s="9"/>
      <c r="K112" s="9"/>
      <c r="L112" s="9" t="s">
        <v>16</v>
      </c>
      <c r="M112" s="9" t="s">
        <v>16</v>
      </c>
      <c r="N112" s="10" t="s">
        <v>17</v>
      </c>
      <c r="O112" s="11" t="s">
        <v>17</v>
      </c>
      <c r="P112" s="17"/>
      <c r="Q112" s="9" t="s">
        <v>18</v>
      </c>
      <c r="R112" s="9" t="s">
        <v>18</v>
      </c>
      <c r="S112" s="9" t="s">
        <v>18</v>
      </c>
      <c r="T112" s="9" t="s">
        <v>18</v>
      </c>
      <c r="U112" s="11"/>
      <c r="V112" s="11"/>
      <c r="W112" s="13" t="s">
        <v>19</v>
      </c>
      <c r="X112" s="13"/>
      <c r="Y112" s="13" t="s">
        <v>19</v>
      </c>
      <c r="Z112" s="13"/>
      <c r="AA112" s="13"/>
      <c r="AB112" s="11" t="s">
        <v>20</v>
      </c>
      <c r="AC112" s="11" t="s">
        <v>20</v>
      </c>
      <c r="AD112" s="9"/>
      <c r="AE112" s="9" t="s">
        <v>16</v>
      </c>
      <c r="AF112" s="9" t="s">
        <v>16</v>
      </c>
      <c r="AG112" s="42" t="s">
        <v>16</v>
      </c>
      <c r="AH112" s="1">
        <f t="shared" ref="AH112:AH116" si="104">COUNTIF(N112,"M3")+COUNTIF(N112,"M4")+COUNTIF(N112,"T3")+COUNTIF(N112,"T4")+COUNTIF(N112,"N3")+COUNTIF(N112,"N4")</f>
        <v>1</v>
      </c>
      <c r="AI112" s="1">
        <f t="shared" si="101"/>
        <v>11</v>
      </c>
      <c r="AM112" s="76"/>
      <c r="AN112" s="76"/>
      <c r="AO112" s="1">
        <f t="shared" si="102"/>
        <v>19</v>
      </c>
      <c r="AP112" s="94">
        <v>3</v>
      </c>
      <c r="AQ112" s="1">
        <f t="shared" si="95"/>
        <v>4</v>
      </c>
      <c r="AR112" s="1">
        <f t="shared" si="96"/>
        <v>0</v>
      </c>
      <c r="AS112" s="1">
        <f t="shared" si="97"/>
        <v>6</v>
      </c>
      <c r="AT112" s="1">
        <f t="shared" si="98"/>
        <v>2</v>
      </c>
      <c r="AU112" s="1">
        <f t="shared" si="99"/>
        <v>5</v>
      </c>
      <c r="AV112" s="1">
        <f t="shared" si="100"/>
        <v>2</v>
      </c>
      <c r="AW112" s="1">
        <f t="shared" si="103"/>
        <v>170</v>
      </c>
      <c r="BD112" s="76"/>
      <c r="BQ112" s="150"/>
      <c r="BR112" s="150"/>
      <c r="BS112" s="150"/>
      <c r="BT112" s="150"/>
      <c r="BU112" s="150"/>
      <c r="BV112" s="150"/>
      <c r="BW112" s="150"/>
      <c r="BX112" s="150"/>
      <c r="BY112" s="150"/>
      <c r="BZ112" s="150"/>
      <c r="CA112" s="150"/>
      <c r="CB112" s="150"/>
      <c r="CC112" s="150"/>
      <c r="CD112" s="150"/>
      <c r="CE112" s="150"/>
      <c r="CF112" s="150"/>
      <c r="CG112" s="150"/>
      <c r="CH112" s="150"/>
      <c r="CI112" s="150"/>
      <c r="CJ112" s="150"/>
      <c r="CK112" s="150"/>
      <c r="CL112" s="150"/>
      <c r="CM112" s="150"/>
      <c r="CN112" s="150"/>
      <c r="CO112" s="150"/>
      <c r="CP112" s="150"/>
      <c r="CQ112" s="150"/>
    </row>
    <row r="113" spans="2:95" s="1" customFormat="1">
      <c r="B113" s="1">
        <v>3</v>
      </c>
      <c r="C113" s="43" t="s">
        <v>18</v>
      </c>
      <c r="D113" s="12" t="s">
        <v>18</v>
      </c>
      <c r="E113" s="12" t="s">
        <v>18</v>
      </c>
      <c r="F113" s="12" t="s">
        <v>18</v>
      </c>
      <c r="G113" s="11"/>
      <c r="H113" s="11"/>
      <c r="I113" s="12" t="s">
        <v>19</v>
      </c>
      <c r="J113" s="9" t="s">
        <v>19</v>
      </c>
      <c r="K113" s="9" t="s">
        <v>19</v>
      </c>
      <c r="L113" s="9"/>
      <c r="M113" s="9"/>
      <c r="N113" s="10" t="s">
        <v>20</v>
      </c>
      <c r="O113" s="11" t="s">
        <v>20</v>
      </c>
      <c r="P113" s="12"/>
      <c r="Q113" s="12" t="s">
        <v>16</v>
      </c>
      <c r="R113" s="12" t="s">
        <v>16</v>
      </c>
      <c r="S113" s="12" t="s">
        <v>16</v>
      </c>
      <c r="T113" s="12" t="s">
        <v>16</v>
      </c>
      <c r="U113" s="11"/>
      <c r="V113" s="11"/>
      <c r="W113" s="13" t="s">
        <v>18</v>
      </c>
      <c r="X113" s="13"/>
      <c r="Y113" s="13"/>
      <c r="Z113" s="13"/>
      <c r="AA113" s="13"/>
      <c r="AB113" s="11" t="s">
        <v>21</v>
      </c>
      <c r="AC113" s="11" t="s">
        <v>21</v>
      </c>
      <c r="AD113" s="9"/>
      <c r="AE113" s="9" t="s">
        <v>19</v>
      </c>
      <c r="AF113" s="9" t="s">
        <v>19</v>
      </c>
      <c r="AG113" s="42" t="s">
        <v>19</v>
      </c>
      <c r="AH113" s="1">
        <f t="shared" si="104"/>
        <v>1</v>
      </c>
      <c r="AI113" s="1">
        <f t="shared" si="101"/>
        <v>12</v>
      </c>
      <c r="AM113" s="76"/>
      <c r="AN113" s="76"/>
      <c r="AO113" s="1">
        <f t="shared" si="102"/>
        <v>18</v>
      </c>
      <c r="AP113" s="94">
        <v>4</v>
      </c>
      <c r="AQ113" s="1">
        <f t="shared" si="95"/>
        <v>6</v>
      </c>
      <c r="AR113" s="1">
        <f t="shared" si="96"/>
        <v>2</v>
      </c>
      <c r="AS113" s="1">
        <f t="shared" si="97"/>
        <v>3</v>
      </c>
      <c r="AT113" s="1">
        <f t="shared" si="98"/>
        <v>2</v>
      </c>
      <c r="AU113" s="1">
        <f t="shared" si="99"/>
        <v>5</v>
      </c>
      <c r="AV113" s="1">
        <f t="shared" si="100"/>
        <v>0</v>
      </c>
      <c r="AW113" s="1">
        <f t="shared" si="103"/>
        <v>162</v>
      </c>
      <c r="BD113" s="76"/>
      <c r="BQ113" s="150"/>
      <c r="BR113" s="150"/>
      <c r="BS113" s="150"/>
      <c r="BT113" s="150"/>
      <c r="BU113" s="150"/>
      <c r="BV113" s="150"/>
      <c r="BW113" s="150"/>
      <c r="BX113" s="150"/>
      <c r="BY113" s="150"/>
      <c r="BZ113" s="150"/>
      <c r="CA113" s="150"/>
      <c r="CB113" s="150"/>
      <c r="CC113" s="150"/>
      <c r="CD113" s="150"/>
      <c r="CE113" s="150"/>
      <c r="CF113" s="150"/>
      <c r="CG113" s="150"/>
      <c r="CH113" s="150"/>
      <c r="CI113" s="150"/>
      <c r="CJ113" s="150"/>
      <c r="CK113" s="150"/>
      <c r="CL113" s="150"/>
      <c r="CM113" s="150"/>
      <c r="CN113" s="150"/>
      <c r="CO113" s="150"/>
      <c r="CP113" s="150"/>
      <c r="CQ113" s="150"/>
    </row>
    <row r="114" spans="2:95" s="1" customFormat="1">
      <c r="B114" s="1">
        <v>4</v>
      </c>
      <c r="C114" s="41"/>
      <c r="D114" s="9"/>
      <c r="E114" s="9" t="s">
        <v>16</v>
      </c>
      <c r="F114" s="9" t="s">
        <v>16</v>
      </c>
      <c r="G114" s="11" t="s">
        <v>17</v>
      </c>
      <c r="H114" s="11" t="s">
        <v>17</v>
      </c>
      <c r="I114" s="9"/>
      <c r="J114" s="9" t="s">
        <v>18</v>
      </c>
      <c r="K114" s="12" t="s">
        <v>18</v>
      </c>
      <c r="L114" s="12" t="s">
        <v>18</v>
      </c>
      <c r="M114" s="12" t="s">
        <v>18</v>
      </c>
      <c r="N114" s="10"/>
      <c r="O114" s="11"/>
      <c r="P114" s="12" t="s">
        <v>19</v>
      </c>
      <c r="Q114" s="9"/>
      <c r="R114" s="9"/>
      <c r="S114" s="9" t="s">
        <v>19</v>
      </c>
      <c r="T114" s="9" t="s">
        <v>19</v>
      </c>
      <c r="U114" s="11" t="s">
        <v>20</v>
      </c>
      <c r="V114" s="11" t="s">
        <v>20</v>
      </c>
      <c r="W114" s="13"/>
      <c r="X114" s="13" t="s">
        <v>16</v>
      </c>
      <c r="Y114" s="13" t="s">
        <v>16</v>
      </c>
      <c r="Z114" s="13" t="s">
        <v>16</v>
      </c>
      <c r="AA114" s="13" t="s">
        <v>16</v>
      </c>
      <c r="AB114" s="11"/>
      <c r="AC114" s="11"/>
      <c r="AD114" s="9" t="s">
        <v>18</v>
      </c>
      <c r="AE114" s="9"/>
      <c r="AF114" s="9"/>
      <c r="AG114" s="42"/>
      <c r="AH114" s="1">
        <f t="shared" si="104"/>
        <v>0</v>
      </c>
      <c r="AI114" s="1">
        <f t="shared" si="101"/>
        <v>13</v>
      </c>
      <c r="AM114" s="76"/>
      <c r="AN114" s="76"/>
      <c r="AO114" s="1">
        <f t="shared" si="102"/>
        <v>17</v>
      </c>
      <c r="AP114" s="94">
        <v>5</v>
      </c>
      <c r="AQ114" s="1">
        <f t="shared" si="95"/>
        <v>6</v>
      </c>
      <c r="AR114" s="1">
        <f t="shared" si="96"/>
        <v>0</v>
      </c>
      <c r="AS114" s="1">
        <f t="shared" si="97"/>
        <v>6</v>
      </c>
      <c r="AT114" s="1">
        <f t="shared" si="98"/>
        <v>2</v>
      </c>
      <c r="AU114" s="1">
        <f t="shared" si="99"/>
        <v>1</v>
      </c>
      <c r="AV114" s="1">
        <f t="shared" si="100"/>
        <v>2</v>
      </c>
      <c r="AW114" s="1">
        <f t="shared" si="103"/>
        <v>146</v>
      </c>
      <c r="BD114" s="76"/>
      <c r="BQ114" s="150"/>
      <c r="BR114" s="150"/>
      <c r="BS114" s="150"/>
      <c r="BT114" s="150"/>
      <c r="BU114" s="150"/>
      <c r="BV114" s="150"/>
      <c r="BW114" s="150"/>
      <c r="BX114" s="150"/>
      <c r="BY114" s="150"/>
      <c r="BZ114" s="150"/>
      <c r="CA114" s="150"/>
      <c r="CB114" s="150"/>
      <c r="CC114" s="150"/>
      <c r="CD114" s="150"/>
      <c r="CE114" s="150"/>
      <c r="CF114" s="150"/>
      <c r="CG114" s="150"/>
      <c r="CH114" s="150"/>
      <c r="CI114" s="150"/>
      <c r="CJ114" s="150"/>
      <c r="CK114" s="150"/>
      <c r="CL114" s="150"/>
      <c r="CM114" s="150"/>
      <c r="CN114" s="150"/>
      <c r="CO114" s="150"/>
      <c r="CP114" s="150"/>
      <c r="CQ114" s="150"/>
    </row>
    <row r="115" spans="2:95" s="1" customFormat="1">
      <c r="B115" s="1">
        <v>5</v>
      </c>
      <c r="C115" s="41" t="s">
        <v>19</v>
      </c>
      <c r="D115" s="9" t="s">
        <v>19</v>
      </c>
      <c r="E115" s="9"/>
      <c r="F115" s="9"/>
      <c r="G115" s="11" t="s">
        <v>20</v>
      </c>
      <c r="H115" s="11" t="s">
        <v>20</v>
      </c>
      <c r="I115" s="12"/>
      <c r="J115" s="9" t="s">
        <v>16</v>
      </c>
      <c r="K115" s="9" t="s">
        <v>16</v>
      </c>
      <c r="L115" s="9" t="s">
        <v>16</v>
      </c>
      <c r="M115" s="9" t="s">
        <v>16</v>
      </c>
      <c r="N115" s="10"/>
      <c r="O115" s="11"/>
      <c r="P115" s="9" t="s">
        <v>18</v>
      </c>
      <c r="Q115" s="9"/>
      <c r="R115" s="9"/>
      <c r="S115" s="9"/>
      <c r="T115" s="9"/>
      <c r="U115" s="11" t="s">
        <v>21</v>
      </c>
      <c r="V115" s="11" t="s">
        <v>21</v>
      </c>
      <c r="W115" s="13"/>
      <c r="X115" s="13" t="s">
        <v>19</v>
      </c>
      <c r="Y115" s="13" t="s">
        <v>19</v>
      </c>
      <c r="Z115" s="13" t="s">
        <v>19</v>
      </c>
      <c r="AA115" s="13" t="s">
        <v>19</v>
      </c>
      <c r="AB115" s="11"/>
      <c r="AC115" s="11"/>
      <c r="AD115" s="9" t="s">
        <v>16</v>
      </c>
      <c r="AE115" s="9"/>
      <c r="AF115" s="9"/>
      <c r="AG115" s="42" t="s">
        <v>16</v>
      </c>
      <c r="AH115" s="1">
        <f t="shared" si="104"/>
        <v>0</v>
      </c>
      <c r="AI115" s="1">
        <f t="shared" si="101"/>
        <v>14</v>
      </c>
      <c r="AM115" s="76"/>
      <c r="AN115" s="76"/>
      <c r="AO115" s="1">
        <f t="shared" si="102"/>
        <v>18</v>
      </c>
      <c r="AP115" s="94">
        <v>6</v>
      </c>
      <c r="AQ115" s="1">
        <f t="shared" si="95"/>
        <v>3</v>
      </c>
      <c r="AR115" s="1">
        <f t="shared" si="96"/>
        <v>2</v>
      </c>
      <c r="AS115" s="1">
        <f t="shared" si="97"/>
        <v>7</v>
      </c>
      <c r="AT115" s="1">
        <f t="shared" si="98"/>
        <v>0</v>
      </c>
      <c r="AU115" s="1">
        <f t="shared" si="99"/>
        <v>4</v>
      </c>
      <c r="AV115" s="1">
        <f t="shared" si="100"/>
        <v>2</v>
      </c>
      <c r="AW115" s="1">
        <f t="shared" si="103"/>
        <v>160</v>
      </c>
      <c r="BD115" s="76"/>
      <c r="BQ115" s="150"/>
      <c r="BR115" s="150"/>
      <c r="BS115" s="150"/>
      <c r="BT115" s="150"/>
      <c r="BU115" s="150"/>
      <c r="BV115" s="150"/>
      <c r="BW115" s="150"/>
      <c r="BX115" s="150"/>
      <c r="BY115" s="150"/>
      <c r="BZ115" s="150"/>
      <c r="CA115" s="150"/>
      <c r="CB115" s="150"/>
      <c r="CC115" s="150"/>
      <c r="CD115" s="150"/>
      <c r="CE115" s="150"/>
      <c r="CF115" s="150"/>
      <c r="CG115" s="150"/>
      <c r="CH115" s="150"/>
      <c r="CI115" s="150"/>
      <c r="CJ115" s="150"/>
      <c r="CK115" s="150"/>
      <c r="CL115" s="150"/>
      <c r="CM115" s="150"/>
      <c r="CN115" s="150"/>
      <c r="CO115" s="150"/>
      <c r="CP115" s="150"/>
      <c r="CQ115" s="150"/>
    </row>
    <row r="116" spans="2:95" s="1" customFormat="1" ht="15.75" thickBot="1">
      <c r="B116" s="1">
        <v>6</v>
      </c>
      <c r="C116" s="52"/>
      <c r="D116" s="47"/>
      <c r="E116" s="47"/>
      <c r="F116" s="47"/>
      <c r="G116" s="46" t="s">
        <v>21</v>
      </c>
      <c r="H116" s="46" t="s">
        <v>21</v>
      </c>
      <c r="I116" s="47"/>
      <c r="J116" s="47" t="s">
        <v>19</v>
      </c>
      <c r="K116" s="45" t="s">
        <v>19</v>
      </c>
      <c r="L116" s="45" t="s">
        <v>19</v>
      </c>
      <c r="M116" s="45" t="s">
        <v>19</v>
      </c>
      <c r="N116" s="53"/>
      <c r="O116" s="46"/>
      <c r="P116" s="45" t="s">
        <v>16</v>
      </c>
      <c r="Q116" s="47" t="s">
        <v>16</v>
      </c>
      <c r="R116" s="47" t="s">
        <v>16</v>
      </c>
      <c r="S116" s="47"/>
      <c r="T116" s="47"/>
      <c r="U116" s="46" t="s">
        <v>17</v>
      </c>
      <c r="V116" s="46" t="s">
        <v>17</v>
      </c>
      <c r="W116" s="48"/>
      <c r="X116" s="48" t="s">
        <v>18</v>
      </c>
      <c r="Y116" s="48" t="s">
        <v>18</v>
      </c>
      <c r="Z116" s="48" t="s">
        <v>18</v>
      </c>
      <c r="AA116" s="48" t="s">
        <v>18</v>
      </c>
      <c r="AB116" s="46"/>
      <c r="AC116" s="46"/>
      <c r="AD116" s="47" t="s">
        <v>19</v>
      </c>
      <c r="AE116" s="47" t="s">
        <v>19</v>
      </c>
      <c r="AF116" s="47" t="s">
        <v>19</v>
      </c>
      <c r="AG116" s="50"/>
      <c r="AH116" s="1">
        <f t="shared" si="104"/>
        <v>0</v>
      </c>
      <c r="AI116" s="1">
        <f t="shared" si="101"/>
        <v>13</v>
      </c>
      <c r="AM116" s="76"/>
      <c r="AN116" s="76"/>
      <c r="AO116" s="71"/>
      <c r="AW116" s="1">
        <f>AVERAGE(AW110:AW115)</f>
        <v>163.66666666666666</v>
      </c>
      <c r="AX116" s="1">
        <f>AW116/31*7</f>
        <v>36.956989247311824</v>
      </c>
      <c r="BD116" s="76"/>
      <c r="BQ116" s="150"/>
      <c r="BR116" s="150"/>
      <c r="BS116" s="150"/>
      <c r="BT116" s="150"/>
      <c r="BU116" s="150"/>
      <c r="BV116" s="150"/>
      <c r="BW116" s="150"/>
      <c r="BX116" s="150"/>
      <c r="BY116" s="150"/>
      <c r="BZ116" s="150"/>
      <c r="CA116" s="150"/>
      <c r="CB116" s="150"/>
      <c r="CC116" s="150"/>
      <c r="CD116" s="150"/>
      <c r="CE116" s="150"/>
      <c r="CF116" s="150"/>
      <c r="CG116" s="150"/>
      <c r="CH116" s="150"/>
      <c r="CI116" s="150"/>
      <c r="CJ116" s="150"/>
      <c r="CK116" s="150"/>
      <c r="CL116" s="150"/>
      <c r="CM116" s="150"/>
      <c r="CN116" s="150"/>
      <c r="CO116" s="150"/>
      <c r="CP116" s="150"/>
      <c r="CQ116" s="150"/>
    </row>
    <row r="117" spans="2:95"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76"/>
      <c r="AJ117" s="37"/>
      <c r="AK117" s="70"/>
      <c r="AL117" s="70"/>
      <c r="AM117" s="37"/>
      <c r="AN117" s="37"/>
      <c r="AO117" s="71"/>
    </row>
    <row r="118" spans="2:95">
      <c r="C118" s="128">
        <f>COUNTIF(C110:C116,"M3")+COUNTIF(C110:C116,"M4")+COUNTIF(C110:C116,"T3")+COUNTIF(C110:C116,"T4")+COUNTIF(C110:C116,"N3")+COUNTIF(C110:C116,"N4")</f>
        <v>4</v>
      </c>
      <c r="D118" s="128">
        <f t="shared" ref="D118:AG118" si="105">COUNTIF(D110:D116,"M3")+COUNTIF(D110:D116,"M4")+COUNTIF(D110:D116,"T3")+COUNTIF(D110:D116,"T4")+COUNTIF(D110:D116,"N3")+COUNTIF(D110:D116,"N4")</f>
        <v>4</v>
      </c>
      <c r="E118" s="128">
        <f t="shared" si="105"/>
        <v>4</v>
      </c>
      <c r="F118" s="128">
        <f t="shared" si="105"/>
        <v>4</v>
      </c>
      <c r="G118" s="128">
        <f t="shared" si="105"/>
        <v>3</v>
      </c>
      <c r="H118" s="128">
        <f t="shared" si="105"/>
        <v>3</v>
      </c>
      <c r="I118" s="128">
        <f t="shared" si="105"/>
        <v>3</v>
      </c>
      <c r="J118" s="128">
        <f t="shared" si="105"/>
        <v>4</v>
      </c>
      <c r="K118" s="128">
        <f t="shared" si="105"/>
        <v>4</v>
      </c>
      <c r="L118" s="128">
        <f t="shared" si="105"/>
        <v>4</v>
      </c>
      <c r="M118" s="128">
        <f t="shared" si="105"/>
        <v>4</v>
      </c>
      <c r="N118" s="128">
        <f t="shared" si="105"/>
        <v>3</v>
      </c>
      <c r="O118" s="128">
        <f t="shared" si="105"/>
        <v>3</v>
      </c>
      <c r="P118" s="128">
        <f t="shared" si="105"/>
        <v>3</v>
      </c>
      <c r="Q118" s="128">
        <f t="shared" si="105"/>
        <v>4</v>
      </c>
      <c r="R118" s="128">
        <f t="shared" si="105"/>
        <v>4</v>
      </c>
      <c r="S118" s="128">
        <f t="shared" si="105"/>
        <v>4</v>
      </c>
      <c r="T118" s="128">
        <f t="shared" si="105"/>
        <v>4</v>
      </c>
      <c r="U118" s="128">
        <f t="shared" si="105"/>
        <v>3</v>
      </c>
      <c r="V118" s="128">
        <f t="shared" si="105"/>
        <v>3</v>
      </c>
      <c r="W118" s="128">
        <f t="shared" si="105"/>
        <v>3</v>
      </c>
      <c r="X118" s="128">
        <f t="shared" si="105"/>
        <v>3</v>
      </c>
      <c r="Y118" s="128">
        <f t="shared" si="105"/>
        <v>4</v>
      </c>
      <c r="Z118" s="128">
        <f t="shared" si="105"/>
        <v>4</v>
      </c>
      <c r="AA118" s="128">
        <f t="shared" si="105"/>
        <v>4</v>
      </c>
      <c r="AB118" s="128">
        <f t="shared" si="105"/>
        <v>3</v>
      </c>
      <c r="AC118" s="128">
        <f t="shared" si="105"/>
        <v>3</v>
      </c>
      <c r="AD118" s="128">
        <f t="shared" si="105"/>
        <v>3</v>
      </c>
      <c r="AE118" s="128">
        <f t="shared" si="105"/>
        <v>4</v>
      </c>
      <c r="AF118" s="128">
        <f t="shared" si="105"/>
        <v>4</v>
      </c>
      <c r="AG118" s="128">
        <f t="shared" si="105"/>
        <v>4</v>
      </c>
    </row>
    <row r="119" spans="2:95" ht="15.75" thickBot="1"/>
    <row r="120" spans="2:95" s="1" customFormat="1" ht="15.75" thickBot="1">
      <c r="C120" s="201" t="s">
        <v>7</v>
      </c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3"/>
      <c r="AG120" s="74"/>
      <c r="AM120" s="76"/>
      <c r="AN120" s="76"/>
      <c r="BD120" s="76"/>
      <c r="BQ120" s="150"/>
      <c r="BR120" s="150"/>
      <c r="BS120" s="150"/>
      <c r="BT120" s="150"/>
      <c r="BU120" s="150"/>
      <c r="BV120" s="150"/>
      <c r="BW120" s="150"/>
      <c r="BX120" s="150"/>
      <c r="BY120" s="150"/>
      <c r="BZ120" s="150"/>
      <c r="CA120" s="150"/>
      <c r="CB120" s="150"/>
      <c r="CC120" s="150"/>
      <c r="CD120" s="150"/>
      <c r="CE120" s="150"/>
      <c r="CF120" s="150"/>
      <c r="CG120" s="150"/>
      <c r="CH120" s="150"/>
      <c r="CI120" s="150"/>
      <c r="CJ120" s="150"/>
      <c r="CK120" s="150"/>
      <c r="CL120" s="150"/>
      <c r="CM120" s="150"/>
      <c r="CN120" s="150"/>
      <c r="CO120" s="150"/>
      <c r="CP120" s="150"/>
      <c r="CQ120" s="150"/>
    </row>
    <row r="121" spans="2:95" s="1" customFormat="1">
      <c r="C121" s="101" t="s">
        <v>13</v>
      </c>
      <c r="D121" s="4" t="s">
        <v>14</v>
      </c>
      <c r="E121" s="4" t="s">
        <v>15</v>
      </c>
      <c r="F121" s="3" t="s">
        <v>9</v>
      </c>
      <c r="G121" s="3" t="s">
        <v>10</v>
      </c>
      <c r="H121" s="3" t="s">
        <v>11</v>
      </c>
      <c r="I121" s="3" t="s">
        <v>12</v>
      </c>
      <c r="J121" s="3" t="s">
        <v>13</v>
      </c>
      <c r="K121" s="4" t="s">
        <v>14</v>
      </c>
      <c r="L121" s="4" t="s">
        <v>15</v>
      </c>
      <c r="M121" s="3" t="s">
        <v>9</v>
      </c>
      <c r="N121" s="3" t="s">
        <v>10</v>
      </c>
      <c r="O121" s="3" t="s">
        <v>11</v>
      </c>
      <c r="P121" s="3" t="s">
        <v>12</v>
      </c>
      <c r="Q121" s="3" t="s">
        <v>13</v>
      </c>
      <c r="R121" s="4" t="s">
        <v>14</v>
      </c>
      <c r="S121" s="4" t="s">
        <v>15</v>
      </c>
      <c r="T121" s="3" t="s">
        <v>9</v>
      </c>
      <c r="U121" s="3" t="s">
        <v>10</v>
      </c>
      <c r="V121" s="3" t="s">
        <v>11</v>
      </c>
      <c r="W121" s="3" t="s">
        <v>12</v>
      </c>
      <c r="X121" s="3" t="s">
        <v>13</v>
      </c>
      <c r="Y121" s="4" t="s">
        <v>14</v>
      </c>
      <c r="Z121" s="4" t="s">
        <v>15</v>
      </c>
      <c r="AA121" s="3" t="s">
        <v>9</v>
      </c>
      <c r="AB121" s="3" t="s">
        <v>10</v>
      </c>
      <c r="AC121" s="3" t="s">
        <v>11</v>
      </c>
      <c r="AD121" s="3" t="s">
        <v>12</v>
      </c>
      <c r="AE121" s="3" t="s">
        <v>13</v>
      </c>
      <c r="AF121" s="103" t="s">
        <v>14</v>
      </c>
      <c r="AG121" s="128"/>
      <c r="AM121" s="76"/>
      <c r="AN121" s="76"/>
      <c r="AO121" s="65" t="s">
        <v>26</v>
      </c>
      <c r="AP121" s="93" t="s">
        <v>22</v>
      </c>
      <c r="AQ121" s="65" t="s">
        <v>16</v>
      </c>
      <c r="AR121" s="65" t="s">
        <v>17</v>
      </c>
      <c r="AS121" s="65" t="s">
        <v>19</v>
      </c>
      <c r="AT121" s="65" t="s">
        <v>20</v>
      </c>
      <c r="AU121" s="65" t="s">
        <v>18</v>
      </c>
      <c r="AV121" s="65" t="s">
        <v>21</v>
      </c>
      <c r="AW121" s="65" t="s">
        <v>45</v>
      </c>
      <c r="AX121" s="65"/>
      <c r="BD121" s="76"/>
      <c r="BQ121" s="150"/>
      <c r="BR121" s="150"/>
      <c r="BS121" s="150"/>
      <c r="BT121" s="150"/>
      <c r="BU121" s="150"/>
      <c r="BV121" s="150"/>
      <c r="BW121" s="150"/>
      <c r="BX121" s="150"/>
      <c r="BY121" s="150"/>
      <c r="BZ121" s="150"/>
      <c r="CA121" s="150"/>
      <c r="CB121" s="150"/>
      <c r="CC121" s="150"/>
      <c r="CD121" s="150"/>
      <c r="CE121" s="150"/>
      <c r="CF121" s="150"/>
      <c r="CG121" s="150"/>
      <c r="CH121" s="150"/>
      <c r="CI121" s="150"/>
      <c r="CJ121" s="150"/>
      <c r="CK121" s="150"/>
      <c r="CL121" s="150"/>
      <c r="CM121" s="150"/>
      <c r="CN121" s="150"/>
      <c r="CO121" s="150"/>
      <c r="CP121" s="150"/>
      <c r="CQ121" s="150"/>
    </row>
    <row r="122" spans="2:95" s="1" customFormat="1">
      <c r="B122" s="1" t="s">
        <v>25</v>
      </c>
      <c r="C122" s="40">
        <v>1</v>
      </c>
      <c r="D122" s="8">
        <v>2</v>
      </c>
      <c r="E122" s="8">
        <v>3</v>
      </c>
      <c r="F122" s="8">
        <v>4</v>
      </c>
      <c r="G122" s="8">
        <v>5</v>
      </c>
      <c r="H122" s="8">
        <v>6</v>
      </c>
      <c r="I122" s="8">
        <v>7</v>
      </c>
      <c r="J122" s="8">
        <v>8</v>
      </c>
      <c r="K122" s="8">
        <v>9</v>
      </c>
      <c r="L122" s="8">
        <v>10</v>
      </c>
      <c r="M122" s="8">
        <v>11</v>
      </c>
      <c r="N122" s="8">
        <v>12</v>
      </c>
      <c r="O122" s="8">
        <v>13</v>
      </c>
      <c r="P122" s="8">
        <v>14</v>
      </c>
      <c r="Q122" s="8">
        <v>15</v>
      </c>
      <c r="R122" s="8">
        <v>16</v>
      </c>
      <c r="S122" s="8">
        <v>17</v>
      </c>
      <c r="T122" s="8">
        <v>18</v>
      </c>
      <c r="U122" s="8">
        <v>19</v>
      </c>
      <c r="V122" s="8">
        <v>20</v>
      </c>
      <c r="W122" s="8">
        <v>21</v>
      </c>
      <c r="X122" s="8">
        <v>22</v>
      </c>
      <c r="Y122" s="8">
        <v>23</v>
      </c>
      <c r="Z122" s="8">
        <v>24</v>
      </c>
      <c r="AA122" s="8">
        <v>25</v>
      </c>
      <c r="AB122" s="8">
        <v>26</v>
      </c>
      <c r="AC122" s="8">
        <v>27</v>
      </c>
      <c r="AD122" s="8">
        <v>28</v>
      </c>
      <c r="AE122" s="8">
        <v>29</v>
      </c>
      <c r="AF122" s="28">
        <v>30</v>
      </c>
      <c r="AG122" s="128"/>
      <c r="AH122" s="1" t="s">
        <v>47</v>
      </c>
      <c r="AI122" s="1" t="s">
        <v>9</v>
      </c>
      <c r="AM122" s="76"/>
      <c r="AN122" s="76"/>
      <c r="AO122" s="1">
        <f>SUM(AQ122:AV122)</f>
        <v>16</v>
      </c>
      <c r="AP122" s="94">
        <v>1</v>
      </c>
      <c r="AQ122" s="1">
        <f t="shared" ref="AQ122:AQ127" si="106">COUNTIF(C123:AG123,"M3")</f>
        <v>4</v>
      </c>
      <c r="AR122" s="1">
        <f t="shared" ref="AR122:AR127" si="107">COUNTIF(C123:AG123,"M4")</f>
        <v>0</v>
      </c>
      <c r="AS122" s="1">
        <f t="shared" ref="AS122:AS127" si="108">COUNTIF(C123:AG123,"T3")</f>
        <v>7</v>
      </c>
      <c r="AT122" s="1">
        <f t="shared" ref="AT122:AT127" si="109">COUNTIF(C123:AG123,"T4")</f>
        <v>2</v>
      </c>
      <c r="AU122" s="1">
        <f t="shared" ref="AU122:AU127" si="110">COUNTIF(C123:AG123,"N3")</f>
        <v>1</v>
      </c>
      <c r="AV122" s="1">
        <f t="shared" ref="AV122:AV127" si="111">COUNTIF(C123:AG123,"N4")</f>
        <v>2</v>
      </c>
      <c r="AW122" s="1">
        <f>AQ122*8+AR122*10+AS122*8+AT122*10+AU122*10+AV122*10</f>
        <v>138</v>
      </c>
      <c r="BD122" s="76"/>
      <c r="BQ122" s="150"/>
      <c r="BR122" s="150"/>
      <c r="BS122" s="150"/>
      <c r="BT122" s="150"/>
      <c r="BU122" s="150"/>
      <c r="BV122" s="150"/>
      <c r="BW122" s="150"/>
      <c r="BX122" s="150"/>
      <c r="BY122" s="150"/>
      <c r="BZ122" s="150"/>
      <c r="CA122" s="150"/>
      <c r="CB122" s="150"/>
      <c r="CC122" s="150"/>
      <c r="CD122" s="150"/>
      <c r="CE122" s="150"/>
      <c r="CF122" s="150"/>
      <c r="CG122" s="150"/>
      <c r="CH122" s="150"/>
      <c r="CI122" s="150"/>
      <c r="CJ122" s="150"/>
      <c r="CK122" s="150"/>
      <c r="CL122" s="150"/>
      <c r="CM122" s="150"/>
      <c r="CN122" s="150"/>
      <c r="CO122" s="150"/>
      <c r="CP122" s="150"/>
      <c r="CQ122" s="150"/>
    </row>
    <row r="123" spans="2:95" s="1" customFormat="1">
      <c r="B123" s="1">
        <v>1</v>
      </c>
      <c r="C123" s="58"/>
      <c r="D123" s="11"/>
      <c r="E123" s="11"/>
      <c r="F123" s="9" t="s">
        <v>19</v>
      </c>
      <c r="G123" s="9"/>
      <c r="H123" s="9"/>
      <c r="I123" s="9" t="s">
        <v>19</v>
      </c>
      <c r="J123" s="9" t="s">
        <v>19</v>
      </c>
      <c r="K123" s="11" t="s">
        <v>20</v>
      </c>
      <c r="L123" s="11" t="s">
        <v>20</v>
      </c>
      <c r="M123" s="12"/>
      <c r="N123" s="12" t="s">
        <v>16</v>
      </c>
      <c r="O123" s="12" t="s">
        <v>16</v>
      </c>
      <c r="P123" s="12" t="s">
        <v>16</v>
      </c>
      <c r="Q123" s="12" t="s">
        <v>16</v>
      </c>
      <c r="R123" s="11"/>
      <c r="S123" s="11"/>
      <c r="T123" s="12" t="s">
        <v>18</v>
      </c>
      <c r="U123" s="9"/>
      <c r="V123" s="9"/>
      <c r="W123" s="9"/>
      <c r="X123" s="9"/>
      <c r="Y123" s="11" t="s">
        <v>21</v>
      </c>
      <c r="Z123" s="11" t="s">
        <v>21</v>
      </c>
      <c r="AA123" s="9"/>
      <c r="AB123" s="9" t="s">
        <v>19</v>
      </c>
      <c r="AC123" s="12" t="s">
        <v>19</v>
      </c>
      <c r="AD123" s="12" t="s">
        <v>19</v>
      </c>
      <c r="AE123" s="12" t="s">
        <v>19</v>
      </c>
      <c r="AF123" s="51"/>
      <c r="AG123" s="78"/>
      <c r="AH123" s="1">
        <f>COUNTIF(C123,"M3")+COUNTIF(C123,"M4")+COUNTIF(C123,"T3")+COUNTIF(C123,"T4")+COUNTIF(C123,"N3")+COUNTIF(C123,"N4")</f>
        <v>0</v>
      </c>
      <c r="AI123" s="1">
        <f t="shared" ref="AI123:AI128" si="112">COUNTIF(C123:AG123,"L")+COUNTBLANK(C123:AG123)</f>
        <v>15</v>
      </c>
      <c r="AM123" s="76"/>
      <c r="AN123" s="76"/>
      <c r="AO123" s="1">
        <f t="shared" ref="AO123:AO127" si="113">SUM(AQ123:AV123)</f>
        <v>16</v>
      </c>
      <c r="AP123" s="94">
        <v>2</v>
      </c>
      <c r="AQ123" s="1">
        <f t="shared" si="106"/>
        <v>3</v>
      </c>
      <c r="AR123" s="1">
        <f t="shared" si="107"/>
        <v>2</v>
      </c>
      <c r="AS123" s="1">
        <f t="shared" si="108"/>
        <v>4</v>
      </c>
      <c r="AT123" s="1">
        <f t="shared" si="109"/>
        <v>0</v>
      </c>
      <c r="AU123" s="1">
        <f t="shared" si="110"/>
        <v>5</v>
      </c>
      <c r="AV123" s="1">
        <f t="shared" si="111"/>
        <v>2</v>
      </c>
      <c r="AW123" s="1">
        <f t="shared" ref="AW123:AW127" si="114">AQ123*8+AR123*10+AS123*8+AT123*10+AU123*10+AV123*10</f>
        <v>146</v>
      </c>
      <c r="BD123" s="76"/>
      <c r="BQ123" s="150"/>
      <c r="BR123" s="150"/>
      <c r="BS123" s="150"/>
      <c r="BT123" s="150"/>
      <c r="BU123" s="150"/>
      <c r="BV123" s="150"/>
      <c r="BW123" s="150"/>
      <c r="BX123" s="150"/>
      <c r="BY123" s="150"/>
      <c r="BZ123" s="150"/>
      <c r="CA123" s="150"/>
      <c r="CB123" s="150"/>
      <c r="CC123" s="150"/>
      <c r="CD123" s="150"/>
      <c r="CE123" s="150"/>
      <c r="CF123" s="150"/>
      <c r="CG123" s="150"/>
      <c r="CH123" s="150"/>
      <c r="CI123" s="150"/>
      <c r="CJ123" s="150"/>
      <c r="CK123" s="150"/>
      <c r="CL123" s="150"/>
      <c r="CM123" s="150"/>
      <c r="CN123" s="150"/>
      <c r="CO123" s="150"/>
      <c r="CP123" s="150"/>
      <c r="CQ123" s="150"/>
    </row>
    <row r="124" spans="2:95" s="1" customFormat="1">
      <c r="B124" s="1">
        <v>2</v>
      </c>
      <c r="C124" s="58"/>
      <c r="D124" s="11"/>
      <c r="E124" s="11"/>
      <c r="F124" s="9" t="s">
        <v>18</v>
      </c>
      <c r="G124" s="9"/>
      <c r="H124" s="9"/>
      <c r="I124" s="9"/>
      <c r="J124" s="9"/>
      <c r="K124" s="11" t="s">
        <v>21</v>
      </c>
      <c r="L124" s="11" t="s">
        <v>21</v>
      </c>
      <c r="M124" s="12"/>
      <c r="N124" s="12" t="s">
        <v>19</v>
      </c>
      <c r="O124" s="12" t="s">
        <v>19</v>
      </c>
      <c r="P124" s="12" t="s">
        <v>19</v>
      </c>
      <c r="Q124" s="12" t="s">
        <v>19</v>
      </c>
      <c r="R124" s="11"/>
      <c r="S124" s="11"/>
      <c r="T124" s="12" t="s">
        <v>16</v>
      </c>
      <c r="U124" s="9"/>
      <c r="V124" s="9"/>
      <c r="W124" s="9" t="s">
        <v>16</v>
      </c>
      <c r="X124" s="9" t="s">
        <v>16</v>
      </c>
      <c r="Y124" s="11" t="s">
        <v>17</v>
      </c>
      <c r="Z124" s="11" t="s">
        <v>17</v>
      </c>
      <c r="AA124" s="17"/>
      <c r="AB124" s="9" t="s">
        <v>18</v>
      </c>
      <c r="AC124" s="9" t="s">
        <v>18</v>
      </c>
      <c r="AD124" s="9" t="s">
        <v>18</v>
      </c>
      <c r="AE124" s="9" t="s">
        <v>18</v>
      </c>
      <c r="AF124" s="51"/>
      <c r="AG124" s="78"/>
      <c r="AH124" s="1">
        <f t="shared" ref="AH124:AH128" si="115">COUNTIF(C124,"M3")+COUNTIF(C124,"M4")+COUNTIF(C124,"T3")+COUNTIF(C124,"T4")+COUNTIF(C124,"N3")+COUNTIF(C124,"N4")</f>
        <v>0</v>
      </c>
      <c r="AI124" s="1">
        <f t="shared" si="112"/>
        <v>15</v>
      </c>
      <c r="AM124" s="76"/>
      <c r="AN124" s="76"/>
      <c r="AO124" s="1">
        <f t="shared" si="113"/>
        <v>19</v>
      </c>
      <c r="AP124" s="94">
        <v>3</v>
      </c>
      <c r="AQ124" s="1">
        <f t="shared" si="106"/>
        <v>7</v>
      </c>
      <c r="AR124" s="1">
        <f t="shared" si="107"/>
        <v>2</v>
      </c>
      <c r="AS124" s="1">
        <f t="shared" si="108"/>
        <v>3</v>
      </c>
      <c r="AT124" s="1">
        <f t="shared" si="109"/>
        <v>3</v>
      </c>
      <c r="AU124" s="1">
        <f t="shared" si="110"/>
        <v>4</v>
      </c>
      <c r="AV124" s="1">
        <f t="shared" si="111"/>
        <v>0</v>
      </c>
      <c r="AW124" s="1">
        <f t="shared" si="114"/>
        <v>170</v>
      </c>
      <c r="BD124" s="76"/>
      <c r="BQ124" s="150"/>
      <c r="BR124" s="150"/>
      <c r="BS124" s="150"/>
      <c r="BT124" s="150"/>
      <c r="BU124" s="150"/>
      <c r="BV124" s="150"/>
      <c r="BW124" s="150"/>
      <c r="BX124" s="150"/>
      <c r="BY124" s="150"/>
      <c r="BZ124" s="150"/>
      <c r="CA124" s="150"/>
      <c r="CB124" s="150"/>
      <c r="CC124" s="150"/>
      <c r="CD124" s="150"/>
      <c r="CE124" s="150"/>
      <c r="CF124" s="150"/>
      <c r="CG124" s="150"/>
      <c r="CH124" s="150"/>
      <c r="CI124" s="150"/>
      <c r="CJ124" s="150"/>
      <c r="CK124" s="150"/>
      <c r="CL124" s="150"/>
      <c r="CM124" s="150"/>
      <c r="CN124" s="150"/>
      <c r="CO124" s="150"/>
      <c r="CP124" s="150"/>
      <c r="CQ124" s="150"/>
    </row>
    <row r="125" spans="2:95" s="1" customFormat="1">
      <c r="B125" s="1">
        <v>3</v>
      </c>
      <c r="C125" s="58" t="s">
        <v>20</v>
      </c>
      <c r="D125" s="11"/>
      <c r="E125" s="11"/>
      <c r="F125" s="9" t="s">
        <v>16</v>
      </c>
      <c r="G125" s="9" t="s">
        <v>16</v>
      </c>
      <c r="H125" s="9" t="s">
        <v>16</v>
      </c>
      <c r="I125" s="9"/>
      <c r="J125" s="9"/>
      <c r="K125" s="11" t="s">
        <v>17</v>
      </c>
      <c r="L125" s="11" t="s">
        <v>17</v>
      </c>
      <c r="M125" s="12"/>
      <c r="N125" s="12" t="s">
        <v>18</v>
      </c>
      <c r="O125" s="12" t="s">
        <v>18</v>
      </c>
      <c r="P125" s="12" t="s">
        <v>18</v>
      </c>
      <c r="Q125" s="12" t="s">
        <v>18</v>
      </c>
      <c r="R125" s="11"/>
      <c r="S125" s="11"/>
      <c r="T125" s="12" t="s">
        <v>19</v>
      </c>
      <c r="U125" s="9" t="s">
        <v>19</v>
      </c>
      <c r="V125" s="9" t="s">
        <v>19</v>
      </c>
      <c r="W125" s="9"/>
      <c r="X125" s="9"/>
      <c r="Y125" s="11" t="s">
        <v>20</v>
      </c>
      <c r="Z125" s="11" t="s">
        <v>20</v>
      </c>
      <c r="AA125" s="12"/>
      <c r="AB125" s="12" t="s">
        <v>16</v>
      </c>
      <c r="AC125" s="12" t="s">
        <v>16</v>
      </c>
      <c r="AD125" s="12" t="s">
        <v>16</v>
      </c>
      <c r="AE125" s="12" t="s">
        <v>16</v>
      </c>
      <c r="AF125" s="51"/>
      <c r="AG125" s="78"/>
      <c r="AH125" s="1">
        <f t="shared" si="115"/>
        <v>1</v>
      </c>
      <c r="AI125" s="1">
        <f t="shared" si="112"/>
        <v>12</v>
      </c>
      <c r="AM125" s="76"/>
      <c r="AN125" s="76"/>
      <c r="AO125" s="1">
        <f t="shared" si="113"/>
        <v>19</v>
      </c>
      <c r="AP125" s="94">
        <v>4</v>
      </c>
      <c r="AQ125" s="1">
        <f t="shared" si="106"/>
        <v>3</v>
      </c>
      <c r="AR125" s="1">
        <f t="shared" si="107"/>
        <v>2</v>
      </c>
      <c r="AS125" s="1">
        <f t="shared" si="108"/>
        <v>6</v>
      </c>
      <c r="AT125" s="1">
        <f t="shared" si="109"/>
        <v>1</v>
      </c>
      <c r="AU125" s="1">
        <f t="shared" si="110"/>
        <v>4</v>
      </c>
      <c r="AV125" s="1">
        <f t="shared" si="111"/>
        <v>3</v>
      </c>
      <c r="AW125" s="1">
        <f t="shared" si="114"/>
        <v>172</v>
      </c>
      <c r="BD125" s="76"/>
      <c r="BQ125" s="150"/>
      <c r="BR125" s="150"/>
      <c r="BS125" s="150"/>
      <c r="BT125" s="150"/>
      <c r="BU125" s="150"/>
      <c r="BV125" s="150"/>
      <c r="BW125" s="150"/>
      <c r="BX125" s="150"/>
      <c r="BY125" s="150"/>
      <c r="BZ125" s="150"/>
      <c r="CA125" s="150"/>
      <c r="CB125" s="150"/>
      <c r="CC125" s="150"/>
      <c r="CD125" s="150"/>
      <c r="CE125" s="150"/>
      <c r="CF125" s="150"/>
      <c r="CG125" s="150"/>
      <c r="CH125" s="150"/>
      <c r="CI125" s="150"/>
      <c r="CJ125" s="150"/>
      <c r="CK125" s="150"/>
      <c r="CL125" s="150"/>
      <c r="CM125" s="150"/>
      <c r="CN125" s="150"/>
      <c r="CO125" s="150"/>
      <c r="CP125" s="150"/>
      <c r="CQ125" s="150"/>
    </row>
    <row r="126" spans="2:95" s="1" customFormat="1">
      <c r="B126" s="1">
        <v>4</v>
      </c>
      <c r="C126" s="29" t="s">
        <v>21</v>
      </c>
      <c r="D126" s="11" t="s">
        <v>21</v>
      </c>
      <c r="E126" s="11" t="s">
        <v>21</v>
      </c>
      <c r="F126" s="9"/>
      <c r="G126" s="9" t="s">
        <v>19</v>
      </c>
      <c r="H126" s="9" t="s">
        <v>19</v>
      </c>
      <c r="I126" s="9" t="s">
        <v>19</v>
      </c>
      <c r="J126" s="9" t="s">
        <v>19</v>
      </c>
      <c r="K126" s="11"/>
      <c r="L126" s="11"/>
      <c r="M126" s="12" t="s">
        <v>16</v>
      </c>
      <c r="N126" s="9"/>
      <c r="O126" s="9"/>
      <c r="P126" s="9" t="s">
        <v>16</v>
      </c>
      <c r="Q126" s="9" t="s">
        <v>16</v>
      </c>
      <c r="R126" s="11" t="s">
        <v>17</v>
      </c>
      <c r="S126" s="11" t="s">
        <v>17</v>
      </c>
      <c r="T126" s="9"/>
      <c r="U126" s="9" t="s">
        <v>18</v>
      </c>
      <c r="V126" s="12" t="s">
        <v>18</v>
      </c>
      <c r="W126" s="12" t="s">
        <v>18</v>
      </c>
      <c r="X126" s="12" t="s">
        <v>18</v>
      </c>
      <c r="Y126" s="11"/>
      <c r="Z126" s="11"/>
      <c r="AA126" s="12" t="s">
        <v>19</v>
      </c>
      <c r="AB126" s="9"/>
      <c r="AC126" s="9"/>
      <c r="AD126" s="9" t="s">
        <v>19</v>
      </c>
      <c r="AE126" s="9"/>
      <c r="AF126" s="51" t="s">
        <v>20</v>
      </c>
      <c r="AG126" s="78"/>
      <c r="AH126" s="1">
        <f t="shared" si="115"/>
        <v>1</v>
      </c>
      <c r="AI126" s="1">
        <f t="shared" si="112"/>
        <v>12</v>
      </c>
      <c r="AM126" s="76"/>
      <c r="AN126" s="76"/>
      <c r="AO126" s="1">
        <f t="shared" si="113"/>
        <v>18</v>
      </c>
      <c r="AP126" s="94">
        <v>5</v>
      </c>
      <c r="AQ126" s="1">
        <f t="shared" si="106"/>
        <v>4</v>
      </c>
      <c r="AR126" s="1">
        <f t="shared" si="107"/>
        <v>3</v>
      </c>
      <c r="AS126" s="1">
        <f t="shared" si="108"/>
        <v>3</v>
      </c>
      <c r="AT126" s="1">
        <f t="shared" si="109"/>
        <v>2</v>
      </c>
      <c r="AU126" s="1">
        <f t="shared" si="110"/>
        <v>5</v>
      </c>
      <c r="AV126" s="1">
        <f t="shared" si="111"/>
        <v>1</v>
      </c>
      <c r="AW126" s="1">
        <f t="shared" si="114"/>
        <v>166</v>
      </c>
      <c r="BD126" s="76"/>
      <c r="BQ126" s="150"/>
      <c r="BR126" s="150"/>
      <c r="BS126" s="150"/>
      <c r="BT126" s="150"/>
      <c r="BU126" s="150"/>
      <c r="BV126" s="150"/>
      <c r="BW126" s="150"/>
      <c r="BX126" s="150"/>
      <c r="BY126" s="150"/>
      <c r="BZ126" s="150"/>
      <c r="CA126" s="150"/>
      <c r="CB126" s="150"/>
      <c r="CC126" s="150"/>
      <c r="CD126" s="150"/>
      <c r="CE126" s="150"/>
      <c r="CF126" s="150"/>
      <c r="CG126" s="150"/>
      <c r="CH126" s="150"/>
      <c r="CI126" s="150"/>
      <c r="CJ126" s="150"/>
      <c r="CK126" s="150"/>
      <c r="CL126" s="150"/>
      <c r="CM126" s="150"/>
      <c r="CN126" s="150"/>
      <c r="CO126" s="150"/>
      <c r="CP126" s="150"/>
      <c r="CQ126" s="150"/>
    </row>
    <row r="127" spans="2:95" s="1" customFormat="1">
      <c r="B127" s="1">
        <v>5</v>
      </c>
      <c r="C127" s="29" t="s">
        <v>17</v>
      </c>
      <c r="D127" s="11" t="s">
        <v>17</v>
      </c>
      <c r="E127" s="11" t="s">
        <v>17</v>
      </c>
      <c r="F127" s="9"/>
      <c r="G127" s="9" t="s">
        <v>18</v>
      </c>
      <c r="H127" s="9" t="s">
        <v>18</v>
      </c>
      <c r="I127" s="9" t="s">
        <v>18</v>
      </c>
      <c r="J127" s="9" t="s">
        <v>18</v>
      </c>
      <c r="K127" s="11"/>
      <c r="L127" s="11"/>
      <c r="M127" s="12" t="s">
        <v>19</v>
      </c>
      <c r="N127" s="9" t="s">
        <v>19</v>
      </c>
      <c r="O127" s="9" t="s">
        <v>19</v>
      </c>
      <c r="P127" s="9"/>
      <c r="Q127" s="9"/>
      <c r="R127" s="11" t="s">
        <v>20</v>
      </c>
      <c r="S127" s="11" t="s">
        <v>20</v>
      </c>
      <c r="T127" s="12"/>
      <c r="U127" s="9" t="s">
        <v>16</v>
      </c>
      <c r="V127" s="9" t="s">
        <v>16</v>
      </c>
      <c r="W127" s="9" t="s">
        <v>16</v>
      </c>
      <c r="X127" s="9" t="s">
        <v>16</v>
      </c>
      <c r="Y127" s="11"/>
      <c r="Z127" s="11"/>
      <c r="AA127" s="9" t="s">
        <v>18</v>
      </c>
      <c r="AB127" s="9"/>
      <c r="AC127" s="9"/>
      <c r="AD127" s="9"/>
      <c r="AE127" s="9"/>
      <c r="AF127" s="51" t="s">
        <v>21</v>
      </c>
      <c r="AG127" s="78"/>
      <c r="AH127" s="1">
        <f t="shared" si="115"/>
        <v>1</v>
      </c>
      <c r="AI127" s="1">
        <f t="shared" si="112"/>
        <v>13</v>
      </c>
      <c r="AM127" s="76"/>
      <c r="AN127" s="76"/>
      <c r="AO127" s="1">
        <f t="shared" si="113"/>
        <v>16</v>
      </c>
      <c r="AP127" s="94">
        <v>6</v>
      </c>
      <c r="AQ127" s="1">
        <f t="shared" si="106"/>
        <v>6</v>
      </c>
      <c r="AR127" s="1">
        <f t="shared" si="107"/>
        <v>1</v>
      </c>
      <c r="AS127" s="1">
        <f t="shared" si="108"/>
        <v>4</v>
      </c>
      <c r="AT127" s="1">
        <f t="shared" si="109"/>
        <v>2</v>
      </c>
      <c r="AU127" s="1">
        <f t="shared" si="110"/>
        <v>1</v>
      </c>
      <c r="AV127" s="1">
        <f t="shared" si="111"/>
        <v>2</v>
      </c>
      <c r="AW127" s="1">
        <f t="shared" si="114"/>
        <v>140</v>
      </c>
      <c r="BD127" s="76"/>
      <c r="BQ127" s="150"/>
      <c r="BR127" s="150"/>
      <c r="BS127" s="150"/>
      <c r="BT127" s="150"/>
      <c r="BU127" s="150"/>
      <c r="BV127" s="150"/>
      <c r="BW127" s="150"/>
      <c r="BX127" s="150"/>
      <c r="BY127" s="150"/>
      <c r="BZ127" s="150"/>
      <c r="CA127" s="150"/>
      <c r="CB127" s="150"/>
      <c r="CC127" s="150"/>
      <c r="CD127" s="150"/>
      <c r="CE127" s="150"/>
      <c r="CF127" s="150"/>
      <c r="CG127" s="150"/>
      <c r="CH127" s="150"/>
      <c r="CI127" s="150"/>
      <c r="CJ127" s="150"/>
      <c r="CK127" s="150"/>
      <c r="CL127" s="150"/>
      <c r="CM127" s="150"/>
      <c r="CN127" s="150"/>
      <c r="CO127" s="150"/>
      <c r="CP127" s="150"/>
      <c r="CQ127" s="150"/>
    </row>
    <row r="128" spans="2:95" s="1" customFormat="1" ht="15.75" thickBot="1">
      <c r="B128" s="1">
        <v>6</v>
      </c>
      <c r="C128" s="59"/>
      <c r="D128" s="46" t="s">
        <v>20</v>
      </c>
      <c r="E128" s="46" t="s">
        <v>20</v>
      </c>
      <c r="F128" s="47"/>
      <c r="G128" s="47" t="s">
        <v>16</v>
      </c>
      <c r="H128" s="45"/>
      <c r="I128" s="47" t="s">
        <v>16</v>
      </c>
      <c r="J128" s="47" t="s">
        <v>16</v>
      </c>
      <c r="K128" s="46"/>
      <c r="L128" s="46"/>
      <c r="M128" s="45" t="s">
        <v>18</v>
      </c>
      <c r="N128" s="47"/>
      <c r="O128" s="47"/>
      <c r="P128" s="47"/>
      <c r="Q128" s="47"/>
      <c r="R128" s="46" t="s">
        <v>21</v>
      </c>
      <c r="S128" s="46" t="s">
        <v>21</v>
      </c>
      <c r="T128" s="47"/>
      <c r="U128" s="47" t="s">
        <v>19</v>
      </c>
      <c r="V128" s="45" t="s">
        <v>19</v>
      </c>
      <c r="W128" s="45" t="s">
        <v>19</v>
      </c>
      <c r="X128" s="45" t="s">
        <v>19</v>
      </c>
      <c r="Y128" s="46"/>
      <c r="Z128" s="46"/>
      <c r="AA128" s="45" t="s">
        <v>16</v>
      </c>
      <c r="AB128" s="47" t="s">
        <v>16</v>
      </c>
      <c r="AC128" s="47" t="s">
        <v>16</v>
      </c>
      <c r="AD128" s="47"/>
      <c r="AE128" s="47"/>
      <c r="AF128" s="55" t="s">
        <v>17</v>
      </c>
      <c r="AG128" s="78"/>
      <c r="AH128" s="1">
        <f t="shared" si="115"/>
        <v>0</v>
      </c>
      <c r="AI128" s="1">
        <f t="shared" si="112"/>
        <v>15</v>
      </c>
      <c r="AM128" s="76"/>
      <c r="AN128" s="76"/>
      <c r="AO128" s="71"/>
      <c r="AW128" s="1">
        <f>AVERAGE(AW122:AW127)</f>
        <v>155.33333333333334</v>
      </c>
      <c r="AX128" s="1">
        <f>AW128/31*7</f>
        <v>35.075268817204304</v>
      </c>
      <c r="BD128" s="76"/>
      <c r="BQ128" s="150"/>
      <c r="BR128" s="150"/>
      <c r="BS128" s="150"/>
      <c r="BT128" s="150"/>
      <c r="BU128" s="150"/>
      <c r="BV128" s="150"/>
      <c r="BW128" s="150"/>
      <c r="BX128" s="150"/>
      <c r="BY128" s="150"/>
      <c r="BZ128" s="150"/>
      <c r="CA128" s="150"/>
      <c r="CB128" s="150"/>
      <c r="CC128" s="150"/>
      <c r="CD128" s="150"/>
      <c r="CE128" s="150"/>
      <c r="CF128" s="150"/>
      <c r="CG128" s="150"/>
      <c r="CH128" s="150"/>
      <c r="CI128" s="150"/>
      <c r="CJ128" s="150"/>
      <c r="CK128" s="150"/>
      <c r="CL128" s="150"/>
      <c r="CM128" s="150"/>
      <c r="CN128" s="150"/>
      <c r="CO128" s="150"/>
      <c r="CP128" s="150"/>
      <c r="CQ128" s="150"/>
    </row>
    <row r="129" spans="2:95"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76"/>
      <c r="AJ129" s="37"/>
      <c r="AK129" s="70"/>
      <c r="AL129" s="70"/>
      <c r="AM129" s="37"/>
      <c r="AN129" s="37"/>
      <c r="AO129" s="71"/>
    </row>
    <row r="130" spans="2:95">
      <c r="C130" s="128">
        <f>COUNTIF(C122:C128,"M3")+COUNTIF(C122:C128,"M4")+COUNTIF(C122:C128,"T3")+COUNTIF(C122:C128,"T4")+COUNTIF(C122:C128,"N3")+COUNTIF(C122:C128,"N4")</f>
        <v>3</v>
      </c>
      <c r="D130" s="128">
        <f t="shared" ref="D130:AF130" si="116">COUNTIF(D122:D128,"M3")+COUNTIF(D122:D128,"M4")+COUNTIF(D122:D128,"T3")+COUNTIF(D122:D128,"T4")+COUNTIF(D122:D128,"N3")+COUNTIF(D122:D128,"N4")</f>
        <v>3</v>
      </c>
      <c r="E130" s="128">
        <f t="shared" si="116"/>
        <v>3</v>
      </c>
      <c r="F130" s="128">
        <f t="shared" si="116"/>
        <v>3</v>
      </c>
      <c r="G130" s="128">
        <f t="shared" si="116"/>
        <v>4</v>
      </c>
      <c r="H130" s="128">
        <f t="shared" si="116"/>
        <v>3</v>
      </c>
      <c r="I130" s="128">
        <f t="shared" si="116"/>
        <v>4</v>
      </c>
      <c r="J130" s="128">
        <f t="shared" si="116"/>
        <v>4</v>
      </c>
      <c r="K130" s="128">
        <f t="shared" si="116"/>
        <v>3</v>
      </c>
      <c r="L130" s="128">
        <f t="shared" si="116"/>
        <v>3</v>
      </c>
      <c r="M130" s="128">
        <f t="shared" si="116"/>
        <v>3</v>
      </c>
      <c r="N130" s="128">
        <f t="shared" si="116"/>
        <v>4</v>
      </c>
      <c r="O130" s="128">
        <f t="shared" si="116"/>
        <v>4</v>
      </c>
      <c r="P130" s="128">
        <f t="shared" si="116"/>
        <v>4</v>
      </c>
      <c r="Q130" s="128">
        <f t="shared" si="116"/>
        <v>4</v>
      </c>
      <c r="R130" s="128">
        <f t="shared" si="116"/>
        <v>3</v>
      </c>
      <c r="S130" s="128">
        <f t="shared" si="116"/>
        <v>3</v>
      </c>
      <c r="T130" s="128">
        <f t="shared" si="116"/>
        <v>3</v>
      </c>
      <c r="U130" s="128">
        <f t="shared" si="116"/>
        <v>4</v>
      </c>
      <c r="V130" s="128">
        <f t="shared" si="116"/>
        <v>4</v>
      </c>
      <c r="W130" s="128">
        <f t="shared" si="116"/>
        <v>4</v>
      </c>
      <c r="X130" s="128">
        <f t="shared" si="116"/>
        <v>4</v>
      </c>
      <c r="Y130" s="128">
        <f t="shared" si="116"/>
        <v>3</v>
      </c>
      <c r="Z130" s="128">
        <f t="shared" si="116"/>
        <v>3</v>
      </c>
      <c r="AA130" s="128">
        <f t="shared" si="116"/>
        <v>3</v>
      </c>
      <c r="AB130" s="128">
        <f t="shared" si="116"/>
        <v>4</v>
      </c>
      <c r="AC130" s="128">
        <f t="shared" si="116"/>
        <v>4</v>
      </c>
      <c r="AD130" s="128">
        <f t="shared" si="116"/>
        <v>4</v>
      </c>
      <c r="AE130" s="128">
        <f t="shared" si="116"/>
        <v>3</v>
      </c>
      <c r="AF130" s="128">
        <f t="shared" si="116"/>
        <v>3</v>
      </c>
    </row>
    <row r="131" spans="2:95" ht="15.75" thickBot="1"/>
    <row r="132" spans="2:95" s="1" customFormat="1" ht="15.75" thickBot="1">
      <c r="C132" s="201" t="s">
        <v>8</v>
      </c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F132" s="202"/>
      <c r="AG132" s="203"/>
      <c r="AM132" s="76"/>
      <c r="AN132" s="76"/>
      <c r="BD132" s="76"/>
      <c r="BQ132" s="150"/>
      <c r="BR132" s="150"/>
      <c r="BS132" s="150"/>
      <c r="BT132" s="150"/>
      <c r="BU132" s="150"/>
      <c r="BV132" s="150"/>
      <c r="BW132" s="150"/>
      <c r="BX132" s="150"/>
      <c r="BY132" s="150"/>
      <c r="BZ132" s="150"/>
      <c r="CA132" s="150"/>
      <c r="CB132" s="150"/>
      <c r="CC132" s="150"/>
      <c r="CD132" s="150"/>
      <c r="CE132" s="150"/>
      <c r="CF132" s="150"/>
      <c r="CG132" s="150"/>
      <c r="CH132" s="150"/>
      <c r="CI132" s="150"/>
      <c r="CJ132" s="150"/>
      <c r="CK132" s="150"/>
      <c r="CL132" s="150"/>
      <c r="CM132" s="150"/>
      <c r="CN132" s="150"/>
      <c r="CO132" s="150"/>
      <c r="CP132" s="150"/>
      <c r="CQ132" s="150"/>
    </row>
    <row r="133" spans="2:95" s="1" customFormat="1">
      <c r="C133" s="105" t="s">
        <v>15</v>
      </c>
      <c r="D133" s="106" t="s">
        <v>9</v>
      </c>
      <c r="E133" s="106" t="s">
        <v>10</v>
      </c>
      <c r="F133" s="106" t="s">
        <v>11</v>
      </c>
      <c r="G133" s="106" t="s">
        <v>12</v>
      </c>
      <c r="H133" s="107" t="s">
        <v>13</v>
      </c>
      <c r="I133" s="108" t="s">
        <v>14</v>
      </c>
      <c r="J133" s="107" t="s">
        <v>15</v>
      </c>
      <c r="K133" s="106" t="s">
        <v>9</v>
      </c>
      <c r="L133" s="106" t="s">
        <v>10</v>
      </c>
      <c r="M133" s="106" t="s">
        <v>11</v>
      </c>
      <c r="N133" s="106" t="s">
        <v>12</v>
      </c>
      <c r="O133" s="106" t="s">
        <v>13</v>
      </c>
      <c r="P133" s="108" t="s">
        <v>14</v>
      </c>
      <c r="Q133" s="108" t="s">
        <v>15</v>
      </c>
      <c r="R133" s="106" t="s">
        <v>9</v>
      </c>
      <c r="S133" s="106" t="s">
        <v>10</v>
      </c>
      <c r="T133" s="106" t="s">
        <v>11</v>
      </c>
      <c r="U133" s="106" t="s">
        <v>12</v>
      </c>
      <c r="V133" s="106" t="s">
        <v>13</v>
      </c>
      <c r="W133" s="108" t="s">
        <v>14</v>
      </c>
      <c r="X133" s="108" t="s">
        <v>15</v>
      </c>
      <c r="Y133" s="106" t="s">
        <v>9</v>
      </c>
      <c r="Z133" s="107" t="s">
        <v>10</v>
      </c>
      <c r="AA133" s="107" t="s">
        <v>11</v>
      </c>
      <c r="AB133" s="106" t="s">
        <v>12</v>
      </c>
      <c r="AC133" s="106" t="s">
        <v>13</v>
      </c>
      <c r="AD133" s="108" t="s">
        <v>14</v>
      </c>
      <c r="AE133" s="108" t="s">
        <v>15</v>
      </c>
      <c r="AF133" s="106" t="s">
        <v>9</v>
      </c>
      <c r="AG133" s="109" t="s">
        <v>10</v>
      </c>
      <c r="AM133" s="76"/>
      <c r="AN133" s="76"/>
      <c r="AO133" s="65" t="s">
        <v>26</v>
      </c>
      <c r="AP133" s="93" t="s">
        <v>22</v>
      </c>
      <c r="AQ133" s="65" t="s">
        <v>16</v>
      </c>
      <c r="AR133" s="65" t="s">
        <v>17</v>
      </c>
      <c r="AS133" s="65" t="s">
        <v>19</v>
      </c>
      <c r="AT133" s="65" t="s">
        <v>20</v>
      </c>
      <c r="AU133" s="65" t="s">
        <v>18</v>
      </c>
      <c r="AV133" s="65" t="s">
        <v>21</v>
      </c>
      <c r="AW133" s="65" t="s">
        <v>46</v>
      </c>
      <c r="AX133" s="65"/>
      <c r="BD133" s="76"/>
      <c r="BQ133" s="150"/>
      <c r="BR133" s="150"/>
      <c r="BS133" s="150"/>
      <c r="BT133" s="150"/>
      <c r="BU133" s="150"/>
      <c r="BV133" s="150"/>
      <c r="BW133" s="150"/>
      <c r="BX133" s="150"/>
      <c r="BY133" s="150"/>
      <c r="BZ133" s="150"/>
      <c r="CA133" s="150"/>
      <c r="CB133" s="150"/>
      <c r="CC133" s="150"/>
      <c r="CD133" s="150"/>
      <c r="CE133" s="150"/>
      <c r="CF133" s="150"/>
      <c r="CG133" s="150"/>
      <c r="CH133" s="150"/>
      <c r="CI133" s="150"/>
      <c r="CJ133" s="150"/>
      <c r="CK133" s="150"/>
      <c r="CL133" s="150"/>
      <c r="CM133" s="150"/>
      <c r="CN133" s="150"/>
      <c r="CO133" s="150"/>
      <c r="CP133" s="150"/>
      <c r="CQ133" s="150"/>
    </row>
    <row r="134" spans="2:95" s="1" customFormat="1">
      <c r="B134" s="1" t="s">
        <v>25</v>
      </c>
      <c r="C134" s="80">
        <v>1</v>
      </c>
      <c r="D134" s="81">
        <v>2</v>
      </c>
      <c r="E134" s="81">
        <v>3</v>
      </c>
      <c r="F134" s="81">
        <v>4</v>
      </c>
      <c r="G134" s="81">
        <v>5</v>
      </c>
      <c r="H134" s="81">
        <v>6</v>
      </c>
      <c r="I134" s="81">
        <v>7</v>
      </c>
      <c r="J134" s="81">
        <v>8</v>
      </c>
      <c r="K134" s="81">
        <v>9</v>
      </c>
      <c r="L134" s="81">
        <v>10</v>
      </c>
      <c r="M134" s="81">
        <v>11</v>
      </c>
      <c r="N134" s="81">
        <v>12</v>
      </c>
      <c r="O134" s="81">
        <v>13</v>
      </c>
      <c r="P134" s="81">
        <v>14</v>
      </c>
      <c r="Q134" s="81">
        <v>15</v>
      </c>
      <c r="R134" s="81">
        <v>16</v>
      </c>
      <c r="S134" s="81">
        <v>17</v>
      </c>
      <c r="T134" s="81">
        <v>18</v>
      </c>
      <c r="U134" s="81">
        <v>19</v>
      </c>
      <c r="V134" s="81">
        <v>20</v>
      </c>
      <c r="W134" s="81">
        <v>21</v>
      </c>
      <c r="X134" s="81">
        <v>22</v>
      </c>
      <c r="Y134" s="81">
        <v>23</v>
      </c>
      <c r="Z134" s="81">
        <v>24</v>
      </c>
      <c r="AA134" s="81">
        <v>25</v>
      </c>
      <c r="AB134" s="81">
        <v>26</v>
      </c>
      <c r="AC134" s="81">
        <v>27</v>
      </c>
      <c r="AD134" s="81">
        <v>28</v>
      </c>
      <c r="AE134" s="81">
        <v>29</v>
      </c>
      <c r="AF134" s="81">
        <v>30</v>
      </c>
      <c r="AG134" s="84">
        <v>31</v>
      </c>
      <c r="AH134" s="1" t="s">
        <v>47</v>
      </c>
      <c r="AI134" s="1" t="s">
        <v>9</v>
      </c>
      <c r="AM134" s="76"/>
      <c r="AN134" s="76"/>
      <c r="AO134" s="1">
        <f>SUM(AQ134:AV134)</f>
        <v>18</v>
      </c>
      <c r="AP134" s="94">
        <v>1</v>
      </c>
      <c r="AQ134" s="1">
        <f t="shared" ref="AQ134:AQ139" si="117">COUNTIF(C135:AG135,"M3")</f>
        <v>4</v>
      </c>
      <c r="AR134" s="1">
        <f t="shared" ref="AR134:AR139" si="118">COUNTIF(C135:AG135,"M4")</f>
        <v>4</v>
      </c>
      <c r="AS134" s="1">
        <f t="shared" ref="AS134:AS139" si="119">COUNTIF(C135:AG135,"T3")</f>
        <v>3</v>
      </c>
      <c r="AT134" s="1">
        <f t="shared" ref="AT134:AT139" si="120">COUNTIF(C135:AG135,"T4")</f>
        <v>2</v>
      </c>
      <c r="AU134" s="1">
        <f t="shared" ref="AU134:AU139" si="121">COUNTIF(C135:AG135,"N3")</f>
        <v>5</v>
      </c>
      <c r="AV134" s="1">
        <f t="shared" ref="AV134:AV139" si="122">COUNTIF(C135:AG135,"N4")</f>
        <v>0</v>
      </c>
      <c r="AW134" s="1">
        <f>AQ134*8+AR134*10+AS134*8+AT134*10+AU134*10+AV134*10</f>
        <v>166</v>
      </c>
      <c r="BD134" s="76"/>
      <c r="BQ134" s="150"/>
      <c r="BR134" s="150"/>
      <c r="BS134" s="150"/>
      <c r="BT134" s="150"/>
      <c r="BU134" s="150"/>
      <c r="BV134" s="150"/>
      <c r="BW134" s="150"/>
      <c r="BX134" s="150"/>
      <c r="BY134" s="150"/>
      <c r="BZ134" s="150"/>
      <c r="CA134" s="150"/>
      <c r="CB134" s="150"/>
      <c r="CC134" s="150"/>
      <c r="CD134" s="150"/>
      <c r="CE134" s="150"/>
      <c r="CF134" s="150"/>
      <c r="CG134" s="150"/>
      <c r="CH134" s="150"/>
      <c r="CI134" s="150"/>
      <c r="CJ134" s="150"/>
      <c r="CK134" s="150"/>
      <c r="CL134" s="150"/>
      <c r="CM134" s="150"/>
      <c r="CN134" s="150"/>
      <c r="CO134" s="150"/>
      <c r="CP134" s="150"/>
      <c r="CQ134" s="150"/>
    </row>
    <row r="135" spans="2:95" s="1" customFormat="1">
      <c r="B135" s="1">
        <v>1</v>
      </c>
      <c r="C135" s="96"/>
      <c r="D135" s="95" t="s">
        <v>16</v>
      </c>
      <c r="E135" s="95"/>
      <c r="F135" s="95"/>
      <c r="G135" s="95" t="s">
        <v>16</v>
      </c>
      <c r="H135" s="22"/>
      <c r="I135" s="24" t="s">
        <v>17</v>
      </c>
      <c r="J135" s="22" t="s">
        <v>17</v>
      </c>
      <c r="K135" s="23"/>
      <c r="L135" s="23" t="s">
        <v>18</v>
      </c>
      <c r="M135" s="23" t="s">
        <v>18</v>
      </c>
      <c r="N135" s="23" t="s">
        <v>18</v>
      </c>
      <c r="O135" s="23" t="s">
        <v>18</v>
      </c>
      <c r="P135" s="24"/>
      <c r="Q135" s="24"/>
      <c r="R135" s="23" t="s">
        <v>19</v>
      </c>
      <c r="S135" s="23"/>
      <c r="T135" s="23"/>
      <c r="U135" s="23" t="s">
        <v>19</v>
      </c>
      <c r="V135" s="23" t="s">
        <v>19</v>
      </c>
      <c r="W135" s="24" t="s">
        <v>20</v>
      </c>
      <c r="X135" s="24" t="s">
        <v>20</v>
      </c>
      <c r="Y135" s="25"/>
      <c r="Z135" s="22" t="s">
        <v>17</v>
      </c>
      <c r="AA135" s="22" t="s">
        <v>17</v>
      </c>
      <c r="AB135" s="25" t="s">
        <v>16</v>
      </c>
      <c r="AC135" s="25" t="s">
        <v>16</v>
      </c>
      <c r="AD135" s="24"/>
      <c r="AE135" s="24"/>
      <c r="AF135" s="25" t="s">
        <v>18</v>
      </c>
      <c r="AG135" s="97"/>
      <c r="AH135" s="1">
        <f>COUNTIF(H135,"M3")+COUNTIF(H135,"M4")+COUNTIF(H135,"T3")+COUNTIF(H135,"T4")+COUNTIF(H135,"N3")+COUNTIF(H135,"N4")+COUNTIF(J135,"M3")+COUNTIF(J135,"M4")+COUNTIF(J135,"T3")+COUNTIF(J135,"T4")+COUNTIF(J135,"N3")+COUNTIF(J135,"N4")+COUNTIF(Z135,"M3")+COUNTIF(Z135,"M4")+COUNTIF(Z135,"T3")+COUNTIF(Z135,"T4")+COUNTIF(Z135,"N3")+COUNTIF(Z135,"N4")+COUNTIF(AA135,"M3")+COUNTIF(AA135,"M4")+COUNTIF(AA135,"T3")+COUNTIF(AA135,"T4")+COUNTIF(AA135,"N3")+COUNTIF(AA135,"N4")+COUNTIF(AG135,"M3")+COUNTIF(AG135,"M4")+COUNTIF(AG135,"T3")+COUNTIF(AG135,"T4")+COUNTIF(AG135,"N3")+COUNTIF(AG135,"N4")</f>
        <v>3</v>
      </c>
      <c r="AI135" s="1">
        <f t="shared" ref="AI135:AI140" si="123">COUNTIF(C135:AG135,"L")+COUNTBLANK(C135:AG135)</f>
        <v>13</v>
      </c>
      <c r="AM135" s="76"/>
      <c r="AN135" s="76"/>
      <c r="AO135" s="1">
        <f t="shared" ref="AO135:AO139" si="124">SUM(AQ135:AV135)</f>
        <v>16</v>
      </c>
      <c r="AP135" s="94">
        <v>2</v>
      </c>
      <c r="AQ135" s="1">
        <f t="shared" si="117"/>
        <v>5</v>
      </c>
      <c r="AR135" s="1">
        <f t="shared" si="118"/>
        <v>0</v>
      </c>
      <c r="AS135" s="1">
        <f t="shared" si="119"/>
        <v>5</v>
      </c>
      <c r="AT135" s="1">
        <f t="shared" si="120"/>
        <v>3</v>
      </c>
      <c r="AU135" s="1">
        <f t="shared" si="121"/>
        <v>1</v>
      </c>
      <c r="AV135" s="1">
        <f t="shared" si="122"/>
        <v>2</v>
      </c>
      <c r="AW135" s="1">
        <f t="shared" ref="AW135:AW139" si="125">AQ135*8+AR135*10+AS135*8+AT135*10+AU135*10+AV135*10</f>
        <v>140</v>
      </c>
      <c r="BD135" s="76"/>
      <c r="BQ135" s="150"/>
      <c r="BR135" s="150"/>
      <c r="BS135" s="150"/>
      <c r="BT135" s="150"/>
      <c r="BU135" s="150"/>
      <c r="BV135" s="150"/>
      <c r="BW135" s="150"/>
      <c r="BX135" s="150"/>
      <c r="BY135" s="150"/>
      <c r="BZ135" s="150"/>
      <c r="CA135" s="150"/>
      <c r="CB135" s="150"/>
      <c r="CC135" s="150"/>
      <c r="CD135" s="150"/>
      <c r="CE135" s="150"/>
      <c r="CF135" s="150"/>
      <c r="CG135" s="150"/>
      <c r="CH135" s="150"/>
      <c r="CI135" s="150"/>
      <c r="CJ135" s="150"/>
      <c r="CK135" s="150"/>
      <c r="CL135" s="150"/>
      <c r="CM135" s="150"/>
      <c r="CN135" s="150"/>
      <c r="CO135" s="150"/>
      <c r="CP135" s="150"/>
      <c r="CQ135" s="150"/>
    </row>
    <row r="136" spans="2:95" s="1" customFormat="1">
      <c r="B136" s="1">
        <v>2</v>
      </c>
      <c r="C136" s="96"/>
      <c r="D136" s="95" t="s">
        <v>19</v>
      </c>
      <c r="E136" s="95" t="s">
        <v>19</v>
      </c>
      <c r="F136" s="95" t="s">
        <v>19</v>
      </c>
      <c r="G136" s="95"/>
      <c r="H136" s="22"/>
      <c r="I136" s="24" t="s">
        <v>20</v>
      </c>
      <c r="J136" s="22" t="s">
        <v>20</v>
      </c>
      <c r="K136" s="23"/>
      <c r="L136" s="23" t="s">
        <v>16</v>
      </c>
      <c r="M136" s="23" t="s">
        <v>16</v>
      </c>
      <c r="N136" s="23" t="s">
        <v>16</v>
      </c>
      <c r="O136" s="23" t="s">
        <v>16</v>
      </c>
      <c r="P136" s="24"/>
      <c r="Q136" s="24"/>
      <c r="R136" s="23" t="s">
        <v>18</v>
      </c>
      <c r="S136" s="23"/>
      <c r="T136" s="23"/>
      <c r="U136" s="23"/>
      <c r="V136" s="23"/>
      <c r="W136" s="24" t="s">
        <v>21</v>
      </c>
      <c r="X136" s="24" t="s">
        <v>21</v>
      </c>
      <c r="Y136" s="25"/>
      <c r="Z136" s="22"/>
      <c r="AA136" s="22" t="s">
        <v>20</v>
      </c>
      <c r="AB136" s="25" t="s">
        <v>19</v>
      </c>
      <c r="AC136" s="25" t="s">
        <v>19</v>
      </c>
      <c r="AD136" s="24"/>
      <c r="AE136" s="24"/>
      <c r="AF136" s="25" t="s">
        <v>16</v>
      </c>
      <c r="AG136" s="97"/>
      <c r="AH136" s="1">
        <f t="shared" ref="AH136:AH140" si="126">COUNTIF(H136,"M3")+COUNTIF(H136,"M4")+COUNTIF(H136,"T3")+COUNTIF(H136,"T4")+COUNTIF(H136,"N3")+COUNTIF(H136,"N4")+COUNTIF(J136,"M3")+COUNTIF(J136,"M4")+COUNTIF(J136,"T3")+COUNTIF(J136,"T4")+COUNTIF(J136,"N3")+COUNTIF(J136,"N4")+COUNTIF(Z136,"M3")+COUNTIF(Z136,"M4")+COUNTIF(Z136,"T3")+COUNTIF(Z136,"T4")+COUNTIF(Z136,"N3")+COUNTIF(Z136,"N4")+COUNTIF(AA136,"M3")+COUNTIF(AA136,"M4")+COUNTIF(AA136,"T3")+COUNTIF(AA136,"T4")+COUNTIF(AA136,"N3")+COUNTIF(AA136,"N4")+COUNTIF(AG136,"M3")+COUNTIF(AG136,"M4")+COUNTIF(AG136,"T3")+COUNTIF(AG136,"T4")+COUNTIF(AG136,"N3")+COUNTIF(AG136,"N4")</f>
        <v>2</v>
      </c>
      <c r="AI136" s="1">
        <f t="shared" si="123"/>
        <v>15</v>
      </c>
      <c r="AM136" s="76"/>
      <c r="AN136" s="76"/>
      <c r="AO136" s="1">
        <f t="shared" si="124"/>
        <v>16</v>
      </c>
      <c r="AP136" s="94">
        <v>3</v>
      </c>
      <c r="AQ136" s="1">
        <f t="shared" si="117"/>
        <v>3</v>
      </c>
      <c r="AR136" s="1">
        <f t="shared" si="118"/>
        <v>2</v>
      </c>
      <c r="AS136" s="1">
        <f t="shared" si="119"/>
        <v>5</v>
      </c>
      <c r="AT136" s="1">
        <f t="shared" si="120"/>
        <v>0</v>
      </c>
      <c r="AU136" s="1">
        <f t="shared" si="121"/>
        <v>3</v>
      </c>
      <c r="AV136" s="1">
        <f t="shared" si="122"/>
        <v>3</v>
      </c>
      <c r="AW136" s="1">
        <f t="shared" si="125"/>
        <v>144</v>
      </c>
      <c r="BD136" s="76"/>
      <c r="BQ136" s="150"/>
      <c r="BR136" s="150"/>
      <c r="BS136" s="150"/>
      <c r="BT136" s="150"/>
      <c r="BU136" s="150"/>
      <c r="BV136" s="150"/>
      <c r="BW136" s="150"/>
      <c r="BX136" s="150"/>
      <c r="BY136" s="150"/>
      <c r="BZ136" s="150"/>
      <c r="CA136" s="150"/>
      <c r="CB136" s="150"/>
      <c r="CC136" s="150"/>
      <c r="CD136" s="150"/>
      <c r="CE136" s="150"/>
      <c r="CF136" s="150"/>
      <c r="CG136" s="150"/>
      <c r="CH136" s="150"/>
      <c r="CI136" s="150"/>
      <c r="CJ136" s="150"/>
      <c r="CK136" s="150"/>
      <c r="CL136" s="150"/>
      <c r="CM136" s="150"/>
      <c r="CN136" s="150"/>
      <c r="CO136" s="150"/>
      <c r="CP136" s="150"/>
      <c r="CQ136" s="150"/>
    </row>
    <row r="137" spans="2:95" s="1" customFormat="1">
      <c r="B137" s="1">
        <v>3</v>
      </c>
      <c r="C137" s="96"/>
      <c r="D137" s="95" t="s">
        <v>18</v>
      </c>
      <c r="E137" s="95"/>
      <c r="F137" s="95"/>
      <c r="G137" s="95"/>
      <c r="H137" s="22"/>
      <c r="I137" s="24" t="s">
        <v>21</v>
      </c>
      <c r="J137" s="22" t="s">
        <v>21</v>
      </c>
      <c r="K137" s="23"/>
      <c r="L137" s="23" t="s">
        <v>19</v>
      </c>
      <c r="M137" s="23" t="s">
        <v>19</v>
      </c>
      <c r="N137" s="23" t="s">
        <v>19</v>
      </c>
      <c r="O137" s="23" t="s">
        <v>19</v>
      </c>
      <c r="P137" s="24"/>
      <c r="Q137" s="24"/>
      <c r="R137" s="23" t="s">
        <v>16</v>
      </c>
      <c r="S137" s="23" t="s">
        <v>16</v>
      </c>
      <c r="T137" s="23" t="s">
        <v>16</v>
      </c>
      <c r="U137" s="23"/>
      <c r="V137" s="23"/>
      <c r="W137" s="24" t="s">
        <v>17</v>
      </c>
      <c r="X137" s="24" t="s">
        <v>17</v>
      </c>
      <c r="Y137" s="25"/>
      <c r="Z137" s="22" t="s">
        <v>21</v>
      </c>
      <c r="AA137" s="22"/>
      <c r="AB137" s="25" t="s">
        <v>18</v>
      </c>
      <c r="AC137" s="25" t="s">
        <v>18</v>
      </c>
      <c r="AD137" s="24"/>
      <c r="AE137" s="24"/>
      <c r="AF137" s="25" t="s">
        <v>19</v>
      </c>
      <c r="AG137" s="97"/>
      <c r="AH137" s="1">
        <f t="shared" si="126"/>
        <v>2</v>
      </c>
      <c r="AI137" s="1">
        <f t="shared" si="123"/>
        <v>15</v>
      </c>
      <c r="AM137" s="76"/>
      <c r="AN137" s="76"/>
      <c r="AO137" s="1">
        <f t="shared" si="124"/>
        <v>16</v>
      </c>
      <c r="AP137" s="94">
        <v>4</v>
      </c>
      <c r="AQ137" s="1">
        <f t="shared" si="117"/>
        <v>5</v>
      </c>
      <c r="AR137" s="1">
        <f t="shared" si="118"/>
        <v>3</v>
      </c>
      <c r="AS137" s="1">
        <f t="shared" si="119"/>
        <v>3</v>
      </c>
      <c r="AT137" s="1">
        <f t="shared" si="120"/>
        <v>1</v>
      </c>
      <c r="AU137" s="1">
        <f t="shared" si="121"/>
        <v>1</v>
      </c>
      <c r="AV137" s="1">
        <f t="shared" si="122"/>
        <v>3</v>
      </c>
      <c r="AW137" s="1">
        <f t="shared" si="125"/>
        <v>144</v>
      </c>
      <c r="BD137" s="76"/>
      <c r="BQ137" s="150"/>
      <c r="BR137" s="150"/>
      <c r="BS137" s="150"/>
      <c r="BT137" s="150"/>
      <c r="BU137" s="150"/>
      <c r="BV137" s="150"/>
      <c r="BW137" s="150"/>
      <c r="BX137" s="150"/>
      <c r="BY137" s="150"/>
      <c r="BZ137" s="150"/>
      <c r="CA137" s="150"/>
      <c r="CB137" s="150"/>
      <c r="CC137" s="150"/>
      <c r="CD137" s="150"/>
      <c r="CE137" s="150"/>
      <c r="CF137" s="150"/>
      <c r="CG137" s="150"/>
      <c r="CH137" s="150"/>
      <c r="CI137" s="150"/>
      <c r="CJ137" s="150"/>
      <c r="CK137" s="150"/>
      <c r="CL137" s="150"/>
      <c r="CM137" s="150"/>
      <c r="CN137" s="150"/>
      <c r="CO137" s="150"/>
      <c r="CP137" s="150"/>
      <c r="CQ137" s="150"/>
    </row>
    <row r="138" spans="2:95" s="1" customFormat="1">
      <c r="B138" s="1">
        <v>4</v>
      </c>
      <c r="C138" s="96" t="s">
        <v>20</v>
      </c>
      <c r="D138" s="95"/>
      <c r="E138" s="95" t="s">
        <v>16</v>
      </c>
      <c r="F138" s="95" t="s">
        <v>16</v>
      </c>
      <c r="G138" s="95" t="s">
        <v>16</v>
      </c>
      <c r="H138" s="22" t="s">
        <v>17</v>
      </c>
      <c r="I138" s="24"/>
      <c r="J138" s="22"/>
      <c r="K138" s="23" t="s">
        <v>18</v>
      </c>
      <c r="L138" s="23"/>
      <c r="M138" s="23"/>
      <c r="N138" s="23"/>
      <c r="O138" s="23"/>
      <c r="P138" s="24" t="s">
        <v>21</v>
      </c>
      <c r="Q138" s="24" t="s">
        <v>21</v>
      </c>
      <c r="R138" s="23"/>
      <c r="S138" s="23" t="s">
        <v>19</v>
      </c>
      <c r="T138" s="23" t="s">
        <v>19</v>
      </c>
      <c r="U138" s="23" t="s">
        <v>19</v>
      </c>
      <c r="V138" s="23"/>
      <c r="W138" s="24"/>
      <c r="X138" s="24"/>
      <c r="Y138" s="25" t="s">
        <v>16</v>
      </c>
      <c r="Z138" s="22"/>
      <c r="AA138" s="22"/>
      <c r="AB138" s="23" t="s">
        <v>16</v>
      </c>
      <c r="AC138" s="23"/>
      <c r="AD138" s="24" t="s">
        <v>17</v>
      </c>
      <c r="AE138" s="24" t="s">
        <v>17</v>
      </c>
      <c r="AF138" s="23"/>
      <c r="AG138" s="97" t="s">
        <v>21</v>
      </c>
      <c r="AH138" s="1">
        <f t="shared" si="126"/>
        <v>2</v>
      </c>
      <c r="AI138" s="1">
        <f t="shared" si="123"/>
        <v>15</v>
      </c>
      <c r="AM138" s="76"/>
      <c r="AN138" s="76"/>
      <c r="AO138" s="1">
        <f t="shared" si="124"/>
        <v>18</v>
      </c>
      <c r="AP138" s="94">
        <v>5</v>
      </c>
      <c r="AQ138" s="1">
        <f t="shared" si="117"/>
        <v>3</v>
      </c>
      <c r="AR138" s="1">
        <f t="shared" si="118"/>
        <v>3</v>
      </c>
      <c r="AS138" s="1">
        <f t="shared" si="119"/>
        <v>3</v>
      </c>
      <c r="AT138" s="1">
        <f t="shared" si="120"/>
        <v>4</v>
      </c>
      <c r="AU138" s="1">
        <f t="shared" si="121"/>
        <v>4</v>
      </c>
      <c r="AV138" s="1">
        <f t="shared" si="122"/>
        <v>1</v>
      </c>
      <c r="AW138" s="1">
        <f t="shared" si="125"/>
        <v>168</v>
      </c>
      <c r="BD138" s="76"/>
      <c r="BQ138" s="150"/>
      <c r="BR138" s="150"/>
      <c r="BS138" s="150"/>
      <c r="BT138" s="150"/>
      <c r="BU138" s="150"/>
      <c r="BV138" s="150"/>
      <c r="BW138" s="150"/>
      <c r="BX138" s="150"/>
      <c r="BY138" s="150"/>
      <c r="BZ138" s="150"/>
      <c r="CA138" s="150"/>
      <c r="CB138" s="150"/>
      <c r="CC138" s="150"/>
      <c r="CD138" s="150"/>
      <c r="CE138" s="150"/>
      <c r="CF138" s="150"/>
      <c r="CG138" s="150"/>
      <c r="CH138" s="150"/>
      <c r="CI138" s="150"/>
      <c r="CJ138" s="150"/>
      <c r="CK138" s="150"/>
      <c r="CL138" s="150"/>
      <c r="CM138" s="150"/>
      <c r="CN138" s="150"/>
      <c r="CO138" s="150"/>
      <c r="CP138" s="150"/>
      <c r="CQ138" s="150"/>
    </row>
    <row r="139" spans="2:95" s="1" customFormat="1">
      <c r="B139" s="1">
        <v>5</v>
      </c>
      <c r="C139" s="96" t="s">
        <v>21</v>
      </c>
      <c r="D139" s="95"/>
      <c r="E139" s="95" t="s">
        <v>19</v>
      </c>
      <c r="F139" s="95"/>
      <c r="G139" s="95" t="s">
        <v>19</v>
      </c>
      <c r="H139" s="22" t="s">
        <v>20</v>
      </c>
      <c r="I139" s="24"/>
      <c r="J139" s="22"/>
      <c r="K139" s="23" t="s">
        <v>16</v>
      </c>
      <c r="L139" s="23"/>
      <c r="M139" s="23"/>
      <c r="N139" s="23" t="s">
        <v>16</v>
      </c>
      <c r="O139" s="23" t="s">
        <v>16</v>
      </c>
      <c r="P139" s="24" t="s">
        <v>17</v>
      </c>
      <c r="Q139" s="24" t="s">
        <v>17</v>
      </c>
      <c r="R139" s="23"/>
      <c r="S139" s="23" t="s">
        <v>18</v>
      </c>
      <c r="T139" s="23" t="s">
        <v>18</v>
      </c>
      <c r="U139" s="23" t="s">
        <v>18</v>
      </c>
      <c r="V139" s="23" t="s">
        <v>18</v>
      </c>
      <c r="W139" s="24"/>
      <c r="X139" s="24"/>
      <c r="Y139" s="25" t="s">
        <v>19</v>
      </c>
      <c r="Z139" s="22" t="s">
        <v>20</v>
      </c>
      <c r="AA139" s="22"/>
      <c r="AB139" s="23"/>
      <c r="AC139" s="23"/>
      <c r="AD139" s="24" t="s">
        <v>20</v>
      </c>
      <c r="AE139" s="24" t="s">
        <v>20</v>
      </c>
      <c r="AF139" s="25"/>
      <c r="AG139" s="97" t="s">
        <v>17</v>
      </c>
      <c r="AH139" s="1">
        <f t="shared" si="126"/>
        <v>3</v>
      </c>
      <c r="AI139" s="1">
        <f t="shared" si="123"/>
        <v>13</v>
      </c>
      <c r="AM139" s="76"/>
      <c r="AN139" s="76"/>
      <c r="AO139" s="1">
        <f t="shared" si="124"/>
        <v>17</v>
      </c>
      <c r="AP139" s="94">
        <v>6</v>
      </c>
      <c r="AQ139" s="1">
        <f t="shared" si="117"/>
        <v>3</v>
      </c>
      <c r="AR139" s="1">
        <f t="shared" si="118"/>
        <v>1</v>
      </c>
      <c r="AS139" s="1">
        <f t="shared" si="119"/>
        <v>2</v>
      </c>
      <c r="AT139" s="1">
        <f t="shared" si="120"/>
        <v>3</v>
      </c>
      <c r="AU139" s="1">
        <f t="shared" si="121"/>
        <v>4</v>
      </c>
      <c r="AV139" s="1">
        <f t="shared" si="122"/>
        <v>4</v>
      </c>
      <c r="AW139" s="1">
        <f t="shared" si="125"/>
        <v>160</v>
      </c>
      <c r="BD139" s="76"/>
      <c r="BQ139" s="150"/>
      <c r="BR139" s="150"/>
      <c r="BS139" s="150"/>
      <c r="BT139" s="150"/>
      <c r="BU139" s="150"/>
      <c r="BV139" s="150"/>
      <c r="BW139" s="150"/>
      <c r="BX139" s="150"/>
      <c r="BY139" s="150"/>
      <c r="BZ139" s="150"/>
      <c r="CA139" s="150"/>
      <c r="CB139" s="150"/>
      <c r="CC139" s="150"/>
      <c r="CD139" s="150"/>
      <c r="CE139" s="150"/>
      <c r="CF139" s="150"/>
      <c r="CG139" s="150"/>
      <c r="CH139" s="150"/>
      <c r="CI139" s="150"/>
      <c r="CJ139" s="150"/>
      <c r="CK139" s="150"/>
      <c r="CL139" s="150"/>
      <c r="CM139" s="150"/>
      <c r="CN139" s="150"/>
      <c r="CO139" s="150"/>
      <c r="CP139" s="150"/>
      <c r="CQ139" s="150"/>
    </row>
    <row r="140" spans="2:95" s="1" customFormat="1" ht="15.75" thickBot="1">
      <c r="B140" s="1">
        <v>6</v>
      </c>
      <c r="C140" s="98" t="s">
        <v>17</v>
      </c>
      <c r="D140" s="99"/>
      <c r="E140" s="99" t="s">
        <v>18</v>
      </c>
      <c r="F140" s="99" t="s">
        <v>18</v>
      </c>
      <c r="G140" s="99" t="s">
        <v>18</v>
      </c>
      <c r="H140" s="33" t="s">
        <v>21</v>
      </c>
      <c r="I140" s="34"/>
      <c r="J140" s="33"/>
      <c r="K140" s="32" t="s">
        <v>19</v>
      </c>
      <c r="L140" s="32"/>
      <c r="M140" s="32" t="s">
        <v>19</v>
      </c>
      <c r="N140" s="32"/>
      <c r="O140" s="32"/>
      <c r="P140" s="34" t="s">
        <v>20</v>
      </c>
      <c r="Q140" s="34" t="s">
        <v>20</v>
      </c>
      <c r="R140" s="32"/>
      <c r="S140" s="32" t="s">
        <v>16</v>
      </c>
      <c r="T140" s="35"/>
      <c r="U140" s="32" t="s">
        <v>16</v>
      </c>
      <c r="V140" s="32" t="s">
        <v>16</v>
      </c>
      <c r="W140" s="34"/>
      <c r="X140" s="34"/>
      <c r="Y140" s="35" t="s">
        <v>18</v>
      </c>
      <c r="Z140" s="33"/>
      <c r="AA140" s="33" t="s">
        <v>21</v>
      </c>
      <c r="AB140" s="32"/>
      <c r="AC140" s="32"/>
      <c r="AD140" s="34" t="s">
        <v>21</v>
      </c>
      <c r="AE140" s="34" t="s">
        <v>21</v>
      </c>
      <c r="AF140" s="32"/>
      <c r="AG140" s="100" t="s">
        <v>20</v>
      </c>
      <c r="AH140" s="1">
        <f t="shared" si="126"/>
        <v>3</v>
      </c>
      <c r="AI140" s="1">
        <f t="shared" si="123"/>
        <v>14</v>
      </c>
      <c r="AM140" s="76"/>
      <c r="AN140" s="76"/>
      <c r="AO140" s="71"/>
      <c r="AW140" s="1">
        <f>AVERAGE(AW134:AW139)</f>
        <v>153.66666666666666</v>
      </c>
      <c r="AX140" s="1">
        <f>AW140/31*7</f>
        <v>34.6989247311828</v>
      </c>
      <c r="BD140" s="76"/>
      <c r="BQ140" s="150"/>
      <c r="BR140" s="150"/>
      <c r="BS140" s="150"/>
      <c r="BT140" s="150"/>
      <c r="BU140" s="150"/>
      <c r="BV140" s="150"/>
      <c r="BW140" s="150"/>
      <c r="BX140" s="150"/>
      <c r="BY140" s="150"/>
      <c r="BZ140" s="150"/>
      <c r="CA140" s="150"/>
      <c r="CB140" s="150"/>
      <c r="CC140" s="150"/>
      <c r="CD140" s="150"/>
      <c r="CE140" s="150"/>
      <c r="CF140" s="150"/>
      <c r="CG140" s="150"/>
      <c r="CH140" s="150"/>
      <c r="CI140" s="150"/>
      <c r="CJ140" s="150"/>
      <c r="CK140" s="150"/>
      <c r="CL140" s="150"/>
      <c r="CM140" s="150"/>
      <c r="CN140" s="150"/>
      <c r="CO140" s="150"/>
      <c r="CP140" s="150"/>
      <c r="CQ140" s="150"/>
    </row>
    <row r="141" spans="2:95"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76"/>
      <c r="AJ141" s="37"/>
      <c r="AK141" s="70"/>
      <c r="AL141" s="70"/>
      <c r="AM141" s="37"/>
      <c r="AN141" s="37"/>
      <c r="AO141" s="71"/>
    </row>
    <row r="142" spans="2:95">
      <c r="C142" s="128">
        <f>COUNTIF(C134:C140,"M3")+COUNTIF(C134:C140,"M4")+COUNTIF(C134:C140,"T3")+COUNTIF(C134:C140,"T4")+COUNTIF(C134:C140,"N3")+COUNTIF(C134:C140,"N4")</f>
        <v>3</v>
      </c>
      <c r="D142" s="128">
        <f t="shared" ref="D142:AG142" si="127">COUNTIF(D134:D140,"M3")+COUNTIF(D134:D140,"M4")+COUNTIF(D134:D140,"T3")+COUNTIF(D134:D140,"T4")+COUNTIF(D134:D140,"N3")+COUNTIF(D134:D140,"N4")</f>
        <v>3</v>
      </c>
      <c r="E142" s="128">
        <f t="shared" si="127"/>
        <v>4</v>
      </c>
      <c r="F142" s="128">
        <f t="shared" si="127"/>
        <v>3</v>
      </c>
      <c r="G142" s="128">
        <f t="shared" si="127"/>
        <v>4</v>
      </c>
      <c r="H142" s="128">
        <f t="shared" si="127"/>
        <v>3</v>
      </c>
      <c r="I142" s="128">
        <f t="shared" si="127"/>
        <v>3</v>
      </c>
      <c r="J142" s="128">
        <f t="shared" si="127"/>
        <v>3</v>
      </c>
      <c r="K142" s="128">
        <f t="shared" si="127"/>
        <v>3</v>
      </c>
      <c r="L142" s="128">
        <f t="shared" si="127"/>
        <v>3</v>
      </c>
      <c r="M142" s="128">
        <f t="shared" si="127"/>
        <v>4</v>
      </c>
      <c r="N142" s="128">
        <f t="shared" si="127"/>
        <v>4</v>
      </c>
      <c r="O142" s="128">
        <f t="shared" si="127"/>
        <v>4</v>
      </c>
      <c r="P142" s="128">
        <f t="shared" si="127"/>
        <v>3</v>
      </c>
      <c r="Q142" s="128">
        <f t="shared" si="127"/>
        <v>3</v>
      </c>
      <c r="R142" s="128">
        <f t="shared" si="127"/>
        <v>3</v>
      </c>
      <c r="S142" s="128">
        <f t="shared" si="127"/>
        <v>4</v>
      </c>
      <c r="T142" s="128">
        <f t="shared" si="127"/>
        <v>3</v>
      </c>
      <c r="U142" s="128">
        <f t="shared" si="127"/>
        <v>4</v>
      </c>
      <c r="V142" s="128">
        <f t="shared" si="127"/>
        <v>3</v>
      </c>
      <c r="W142" s="128">
        <f t="shared" si="127"/>
        <v>3</v>
      </c>
      <c r="X142" s="128">
        <f t="shared" si="127"/>
        <v>3</v>
      </c>
      <c r="Y142" s="128">
        <f t="shared" si="127"/>
        <v>3</v>
      </c>
      <c r="Z142" s="128">
        <f t="shared" si="127"/>
        <v>3</v>
      </c>
      <c r="AA142" s="128">
        <f t="shared" si="127"/>
        <v>3</v>
      </c>
      <c r="AB142" s="128">
        <f t="shared" si="127"/>
        <v>4</v>
      </c>
      <c r="AC142" s="128">
        <f t="shared" si="127"/>
        <v>3</v>
      </c>
      <c r="AD142" s="128">
        <f t="shared" si="127"/>
        <v>3</v>
      </c>
      <c r="AE142" s="128">
        <f t="shared" si="127"/>
        <v>3</v>
      </c>
      <c r="AF142" s="128">
        <f t="shared" si="127"/>
        <v>3</v>
      </c>
      <c r="AG142" s="128">
        <f t="shared" si="127"/>
        <v>3</v>
      </c>
    </row>
    <row r="144" spans="2:95">
      <c r="AK144" s="1" t="s">
        <v>48</v>
      </c>
      <c r="AN144" s="92" t="s">
        <v>49</v>
      </c>
      <c r="AO144" s="65" t="s">
        <v>26</v>
      </c>
      <c r="AP144" s="93" t="s">
        <v>22</v>
      </c>
      <c r="AQ144" s="65" t="s">
        <v>16</v>
      </c>
      <c r="AR144" s="65" t="s">
        <v>17</v>
      </c>
      <c r="AS144" s="65" t="s">
        <v>19</v>
      </c>
      <c r="AT144" s="65" t="s">
        <v>20</v>
      </c>
      <c r="AU144" s="65" t="s">
        <v>18</v>
      </c>
      <c r="AV144" s="65" t="s">
        <v>21</v>
      </c>
      <c r="AW144" s="65" t="s">
        <v>50</v>
      </c>
    </row>
    <row r="145" spans="36:49">
      <c r="AM145" s="1"/>
      <c r="AN145" s="1">
        <f t="shared" ref="AN145:AN150" si="128">AH135+AH123+AH111+AH99+AH87+AH75+AH64+AH52+AH40+AH28+AH16+AH4</f>
        <v>8</v>
      </c>
      <c r="AO145" s="1">
        <f>AO134+AO122+AO110+AO98+AO86+AO74+AO63+AO51+AO39+AO27+AO15+AO3</f>
        <v>205</v>
      </c>
      <c r="AP145" s="94">
        <v>1</v>
      </c>
      <c r="AQ145" s="1">
        <f>AQ134+AQ122+AQ110+AQ98+AQ86+AQ74+AQ63+AQ51+AQ39+AQ27+AQ15+AQ3</f>
        <v>43</v>
      </c>
      <c r="AR145" s="1">
        <f t="shared" ref="AR145:AV145" si="129">AR134+AR122+AR110+AR98+AR86+AR74+AR63+AR51+AR39+AR27+AR15+AR3</f>
        <v>31</v>
      </c>
      <c r="AS145" s="1">
        <f t="shared" si="129"/>
        <v>40</v>
      </c>
      <c r="AT145" s="1">
        <f t="shared" si="129"/>
        <v>31</v>
      </c>
      <c r="AU145" s="1">
        <f t="shared" si="129"/>
        <v>34</v>
      </c>
      <c r="AV145" s="1">
        <f t="shared" si="129"/>
        <v>26</v>
      </c>
      <c r="AW145" s="1">
        <f>AQ145*8+AR145*10+AS145*8+AT145*10+AU145*10+AV145*10</f>
        <v>1884</v>
      </c>
    </row>
    <row r="146" spans="36:49">
      <c r="AN146" s="1">
        <f t="shared" si="128"/>
        <v>8</v>
      </c>
      <c r="AO146" s="1">
        <f t="shared" ref="AO146:AO150" si="130">AO135+AO123+AO111+AO99+AO87+AO75+AO64+AO52+AO40+AO28+AO16+AO4</f>
        <v>205</v>
      </c>
      <c r="AP146" s="94">
        <v>2</v>
      </c>
      <c r="AQ146" s="1">
        <f t="shared" ref="AQ146:AV146" si="131">AQ135+AQ123+AQ111+AQ99+AQ87+AQ75+AQ64+AQ52+AQ40+AQ28+AQ16+AQ4</f>
        <v>44</v>
      </c>
      <c r="AR146" s="1">
        <f t="shared" si="131"/>
        <v>26</v>
      </c>
      <c r="AS146" s="1">
        <f t="shared" si="131"/>
        <v>44</v>
      </c>
      <c r="AT146" s="1">
        <f t="shared" si="131"/>
        <v>31</v>
      </c>
      <c r="AU146" s="1">
        <f t="shared" si="131"/>
        <v>29</v>
      </c>
      <c r="AV146" s="1">
        <f t="shared" si="131"/>
        <v>31</v>
      </c>
      <c r="AW146" s="1">
        <f t="shared" ref="AW146:AW150" si="132">AQ146*8+AR146*10+AS146*8+AT146*10+AU146*10+AV146*10</f>
        <v>1874</v>
      </c>
    </row>
    <row r="147" spans="36:49">
      <c r="AN147" s="1">
        <f t="shared" si="128"/>
        <v>8</v>
      </c>
      <c r="AO147" s="1">
        <f t="shared" si="130"/>
        <v>205</v>
      </c>
      <c r="AP147" s="94">
        <v>3</v>
      </c>
      <c r="AQ147" s="1">
        <f t="shared" ref="AQ147:AV147" si="133">AQ136+AQ124+AQ112+AQ100+AQ88+AQ76+AQ65+AQ53+AQ41+AQ29+AQ17+AQ5</f>
        <v>41</v>
      </c>
      <c r="AR147" s="1">
        <f t="shared" si="133"/>
        <v>30</v>
      </c>
      <c r="AS147" s="1">
        <f t="shared" si="133"/>
        <v>44</v>
      </c>
      <c r="AT147" s="1">
        <f t="shared" si="133"/>
        <v>28</v>
      </c>
      <c r="AU147" s="1">
        <f t="shared" si="133"/>
        <v>32</v>
      </c>
      <c r="AV147" s="1">
        <f t="shared" si="133"/>
        <v>30</v>
      </c>
      <c r="AW147" s="1">
        <f t="shared" si="132"/>
        <v>1880</v>
      </c>
    </row>
    <row r="148" spans="36:49">
      <c r="AN148" s="1">
        <f t="shared" si="128"/>
        <v>8</v>
      </c>
      <c r="AO148" s="1">
        <f t="shared" si="130"/>
        <v>205</v>
      </c>
      <c r="AP148" s="94">
        <v>4</v>
      </c>
      <c r="AQ148" s="1">
        <f t="shared" ref="AQ148:AV148" si="134">AQ137+AQ125+AQ113+AQ101+AQ89+AQ77+AQ66+AQ54+AQ42+AQ30+AQ18+AQ6</f>
        <v>44</v>
      </c>
      <c r="AR148" s="1">
        <f t="shared" si="134"/>
        <v>32</v>
      </c>
      <c r="AS148" s="1">
        <f t="shared" si="134"/>
        <v>39</v>
      </c>
      <c r="AT148" s="1">
        <f t="shared" si="134"/>
        <v>29</v>
      </c>
      <c r="AU148" s="1">
        <f t="shared" si="134"/>
        <v>30</v>
      </c>
      <c r="AV148" s="1">
        <f t="shared" si="134"/>
        <v>31</v>
      </c>
      <c r="AW148" s="1">
        <f t="shared" si="132"/>
        <v>1884</v>
      </c>
    </row>
    <row r="149" spans="36:49">
      <c r="AN149" s="1">
        <f t="shared" si="128"/>
        <v>8</v>
      </c>
      <c r="AO149" s="1">
        <f t="shared" si="130"/>
        <v>205</v>
      </c>
      <c r="AP149" s="94">
        <v>5</v>
      </c>
      <c r="AQ149" s="1">
        <f t="shared" ref="AQ149:AV149" si="135">AQ138+AQ126+AQ114+AQ102+AQ90+AQ78+AQ67+AQ55+AQ43+AQ31+AQ19+AQ7</f>
        <v>43</v>
      </c>
      <c r="AR149" s="1">
        <f t="shared" si="135"/>
        <v>30</v>
      </c>
      <c r="AS149" s="1">
        <f t="shared" si="135"/>
        <v>40</v>
      </c>
      <c r="AT149" s="1">
        <f t="shared" si="135"/>
        <v>33</v>
      </c>
      <c r="AU149" s="1">
        <f t="shared" si="135"/>
        <v>30</v>
      </c>
      <c r="AV149" s="1">
        <f t="shared" si="135"/>
        <v>29</v>
      </c>
      <c r="AW149" s="1">
        <f t="shared" si="132"/>
        <v>1884</v>
      </c>
    </row>
    <row r="150" spans="36:49">
      <c r="AN150" s="1">
        <f t="shared" si="128"/>
        <v>8</v>
      </c>
      <c r="AO150" s="1">
        <f t="shared" si="130"/>
        <v>205</v>
      </c>
      <c r="AP150" s="94">
        <v>6</v>
      </c>
      <c r="AQ150" s="1">
        <f t="shared" ref="AQ150:AV150" si="136">AQ139+AQ127+AQ115+AQ103+AQ91+AQ79+AQ68+AQ56+AQ44+AQ32+AQ20+AQ8</f>
        <v>39</v>
      </c>
      <c r="AR150" s="1">
        <f t="shared" si="136"/>
        <v>30</v>
      </c>
      <c r="AS150" s="1">
        <f t="shared" si="136"/>
        <v>43</v>
      </c>
      <c r="AT150" s="1">
        <f t="shared" si="136"/>
        <v>29</v>
      </c>
      <c r="AU150" s="1">
        <f t="shared" si="136"/>
        <v>31</v>
      </c>
      <c r="AV150" s="1">
        <f t="shared" si="136"/>
        <v>33</v>
      </c>
      <c r="AW150" s="1">
        <f t="shared" si="132"/>
        <v>1886</v>
      </c>
    </row>
    <row r="151" spans="36:49">
      <c r="AO151" s="200" t="s">
        <v>56</v>
      </c>
      <c r="AP151" s="200"/>
      <c r="AQ151" s="127">
        <f>AVERAGE(AQ145:AQ150)</f>
        <v>42.333333333333336</v>
      </c>
      <c r="AR151" s="1">
        <f t="shared" ref="AR151:AV151" si="137">AVERAGE(AR145:AR150)</f>
        <v>29.833333333333332</v>
      </c>
      <c r="AS151" s="127">
        <f t="shared" si="137"/>
        <v>41.666666666666664</v>
      </c>
      <c r="AT151" s="1">
        <f t="shared" si="137"/>
        <v>30.166666666666668</v>
      </c>
      <c r="AU151" s="1">
        <f t="shared" si="137"/>
        <v>31</v>
      </c>
      <c r="AV151" s="1">
        <f t="shared" si="137"/>
        <v>30</v>
      </c>
      <c r="AW151" s="1">
        <f>AVERAGE(AW145:AW150)</f>
        <v>1882</v>
      </c>
    </row>
    <row r="153" spans="36:49">
      <c r="AU153" s="76">
        <f>AU145+AV145</f>
        <v>60</v>
      </c>
      <c r="AV153" s="76"/>
    </row>
    <row r="154" spans="36:49">
      <c r="AJ154" s="1" t="s">
        <v>51</v>
      </c>
      <c r="AK154" s="1" t="s">
        <v>52</v>
      </c>
      <c r="AL154" s="1">
        <f>52*2</f>
        <v>104</v>
      </c>
      <c r="AU154" s="76">
        <f t="shared" ref="AU154:AU158" si="138">AU146+AV146</f>
        <v>60</v>
      </c>
      <c r="AV154" s="76"/>
    </row>
    <row r="155" spans="36:49">
      <c r="AJ155" s="1" t="s">
        <v>57</v>
      </c>
      <c r="AK155" s="1" t="s">
        <v>53</v>
      </c>
      <c r="AL155" s="1">
        <v>8</v>
      </c>
      <c r="AU155" s="76">
        <f t="shared" si="138"/>
        <v>62</v>
      </c>
      <c r="AV155" s="76"/>
    </row>
    <row r="156" spans="36:49">
      <c r="AK156" s="1" t="s">
        <v>54</v>
      </c>
      <c r="AL156" s="1">
        <f>52/2*0.75</f>
        <v>19.5</v>
      </c>
      <c r="AU156" s="76">
        <f t="shared" si="138"/>
        <v>61</v>
      </c>
      <c r="AV156" s="76"/>
    </row>
    <row r="157" spans="36:49">
      <c r="AK157" s="1" t="s">
        <v>55</v>
      </c>
      <c r="AL157" s="1">
        <f>8*2</f>
        <v>16</v>
      </c>
      <c r="AU157" s="76">
        <f t="shared" si="138"/>
        <v>59</v>
      </c>
      <c r="AV157" s="76"/>
    </row>
    <row r="158" spans="36:49">
      <c r="AL158" s="65">
        <f>SUM(AL154:AL157)</f>
        <v>147.5</v>
      </c>
      <c r="AU158" s="76">
        <f t="shared" si="138"/>
        <v>64</v>
      </c>
      <c r="AV158" s="76"/>
    </row>
  </sheetData>
  <mergeCells count="17">
    <mergeCell ref="C1:AG1"/>
    <mergeCell ref="AJ2:AL2"/>
    <mergeCell ref="AJ3:AL3"/>
    <mergeCell ref="AJ8:AL8"/>
    <mergeCell ref="AJ13:AL13"/>
    <mergeCell ref="AO151:AP151"/>
    <mergeCell ref="C108:AG108"/>
    <mergeCell ref="C132:AG132"/>
    <mergeCell ref="C13:AE13"/>
    <mergeCell ref="C37:AF37"/>
    <mergeCell ref="C61:AF61"/>
    <mergeCell ref="C120:AF120"/>
    <mergeCell ref="C25:AG25"/>
    <mergeCell ref="C49:AG49"/>
    <mergeCell ref="C72:AG72"/>
    <mergeCell ref="C84:AG84"/>
    <mergeCell ref="C96:AF96"/>
  </mergeCells>
  <conditionalFormatting sqref="C4:AG9">
    <cfRule type="cellIs" dxfId="19" priority="45" operator="equal">
      <formula>$F$5</formula>
    </cfRule>
  </conditionalFormatting>
  <conditionalFormatting sqref="C16:AE21 C28:AG30 C40:AF42 C64:AF69 C111:AG116 C31:L32 C33:Z33 Y32:Z32 V32:W32 N31:Z31 N32:T32 C43:E43 H43:AF43 C44:I45 K44:AF44 AB31:AC31 AF31:AG31 D53:R53 T53:AG53 D57:AG57 C128:AF128 C135:Y135 AB135:AF135 C138:G138 I138:AF138 C136:AF136 C139:AF139 C123:AF125 C54:AG54 C52:AG52 AB32:AG32 AB33:AC33 AF33:AG33 C56:AG56 C55:R55 T55:AG55 D126:AF127 C140:G140 I140:Z140 C137:Y137 AB137:AF137 K45:Q45 T45:AF45 AB140:AF140">
    <cfRule type="cellIs" dxfId="18" priority="44" operator="equal">
      <formula>$AG$136</formula>
    </cfRule>
  </conditionalFormatting>
  <conditionalFormatting sqref="AG135:AG137">
    <cfRule type="cellIs" dxfId="17" priority="32" operator="equal">
      <formula>$AG$136</formula>
    </cfRule>
  </conditionalFormatting>
  <conditionalFormatting sqref="AD31:AE31">
    <cfRule type="cellIs" dxfId="16" priority="27" operator="equal">
      <formula>$F$5</formula>
    </cfRule>
  </conditionalFormatting>
  <conditionalFormatting sqref="C57 S53">
    <cfRule type="cellIs" dxfId="15" priority="26" operator="equal">
      <formula>$F$5</formula>
    </cfRule>
  </conditionalFormatting>
  <conditionalFormatting sqref="C127">
    <cfRule type="cellIs" dxfId="14" priority="25" operator="equal">
      <formula>$F$5</formula>
    </cfRule>
  </conditionalFormatting>
  <conditionalFormatting sqref="H138 AG139 Z135:AA135">
    <cfRule type="cellIs" dxfId="13" priority="24" operator="equal">
      <formula>$F$5</formula>
    </cfRule>
  </conditionalFormatting>
  <conditionalFormatting sqref="AG140">
    <cfRule type="cellIs" dxfId="12" priority="23" operator="equal">
      <formula>$AG$136</formula>
    </cfRule>
  </conditionalFormatting>
  <conditionalFormatting sqref="AD33:AE33">
    <cfRule type="cellIs" dxfId="11" priority="22" operator="equal">
      <formula>$F$5</formula>
    </cfRule>
  </conditionalFormatting>
  <conditionalFormatting sqref="S55 C53">
    <cfRule type="cellIs" dxfId="10" priority="21" operator="equal">
      <formula>$F$5</formula>
    </cfRule>
  </conditionalFormatting>
  <conditionalFormatting sqref="C126">
    <cfRule type="cellIs" dxfId="9" priority="20" operator="equal">
      <formula>$F$5</formula>
    </cfRule>
  </conditionalFormatting>
  <conditionalFormatting sqref="H140">
    <cfRule type="cellIs" dxfId="8" priority="19" operator="equal">
      <formula>$F$5</formula>
    </cfRule>
  </conditionalFormatting>
  <conditionalFormatting sqref="Z137:AA137">
    <cfRule type="cellIs" dxfId="7" priority="18" operator="equal">
      <formula>$F$5</formula>
    </cfRule>
  </conditionalFormatting>
  <conditionalFormatting sqref="AG138">
    <cfRule type="cellIs" dxfId="6" priority="17" operator="equal">
      <formula>$F$5</formula>
    </cfRule>
  </conditionalFormatting>
  <conditionalFormatting sqref="AA33 AA31 X32 M31:M32 U32">
    <cfRule type="cellIs" dxfId="5" priority="16" operator="equal">
      <formula>$F$5</formula>
    </cfRule>
  </conditionalFormatting>
  <conditionalFormatting sqref="R45:S45 J44:J45 F43:G43">
    <cfRule type="cellIs" dxfId="4" priority="15" operator="equal">
      <formula>$F$5</formula>
    </cfRule>
  </conditionalFormatting>
  <conditionalFormatting sqref="AA140">
    <cfRule type="cellIs" dxfId="3" priority="7" operator="equal">
      <formula>$F$5</formula>
    </cfRule>
  </conditionalFormatting>
  <conditionalFormatting sqref="C99:AF104 C75:AG80 C87:AG92">
    <cfRule type="cellIs" dxfId="2" priority="1" operator="equal">
      <formula>$AG$137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6D1E6-7B57-42E1-9329-34517DEE3608}">
  <dimension ref="B1:AKM158"/>
  <sheetViews>
    <sheetView topLeftCell="K1" zoomScale="70" zoomScaleNormal="70" workbookViewId="0">
      <selection activeCell="AK16" sqref="AK16"/>
    </sheetView>
  </sheetViews>
  <sheetFormatPr defaultColWidth="11.42578125" defaultRowHeight="15"/>
  <cols>
    <col min="1" max="1" width="2.140625" style="66" customWidth="1"/>
    <col min="2" max="2" width="10" style="128" customWidth="1"/>
    <col min="3" max="32" width="4.5703125" style="128" customWidth="1"/>
    <col min="33" max="33" width="4.7109375" style="128" customWidth="1"/>
    <col min="34" max="34" width="10.7109375" style="128" bestFit="1" customWidth="1"/>
    <col min="35" max="35" width="5.28515625" style="128" customWidth="1"/>
    <col min="36" max="36" width="10.5703125" style="128" customWidth="1"/>
    <col min="37" max="37" width="16.28515625" style="128" bestFit="1" customWidth="1"/>
    <col min="38" max="38" width="9.7109375" style="128" customWidth="1"/>
    <col min="39" max="39" width="9.7109375" style="76" customWidth="1"/>
    <col min="40" max="40" width="5.5703125" style="76" customWidth="1"/>
    <col min="41" max="41" width="12.7109375" style="128" bestFit="1" customWidth="1"/>
    <col min="42" max="42" width="4.42578125" style="128" customWidth="1"/>
    <col min="43" max="48" width="4.28515625" style="128" customWidth="1"/>
    <col min="49" max="49" width="15.42578125" style="128" bestFit="1" customWidth="1"/>
    <col min="50" max="55" width="3.7109375" style="128" customWidth="1"/>
    <col min="56" max="975" width="11.42578125" style="128"/>
    <col min="976" max="16384" width="11.42578125" style="66"/>
  </cols>
  <sheetData>
    <row r="1" spans="2:50" s="65" customFormat="1" ht="15.75" thickBot="1">
      <c r="C1" s="217" t="s">
        <v>0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9"/>
      <c r="AJ1" s="128"/>
      <c r="AK1" s="128"/>
      <c r="AL1" s="128"/>
      <c r="AM1" s="76"/>
      <c r="AN1" s="76"/>
    </row>
    <row r="2" spans="2:50" s="128" customFormat="1" ht="15.75" thickBot="1">
      <c r="C2" s="132" t="s">
        <v>9</v>
      </c>
      <c r="D2" s="133" t="s">
        <v>10</v>
      </c>
      <c r="E2" s="133" t="s">
        <v>11</v>
      </c>
      <c r="F2" s="133" t="s">
        <v>12</v>
      </c>
      <c r="G2" s="133" t="s">
        <v>13</v>
      </c>
      <c r="H2" s="134" t="s">
        <v>14</v>
      </c>
      <c r="I2" s="135" t="s">
        <v>15</v>
      </c>
      <c r="J2" s="133" t="s">
        <v>9</v>
      </c>
      <c r="K2" s="133" t="s">
        <v>10</v>
      </c>
      <c r="L2" s="133" t="s">
        <v>11</v>
      </c>
      <c r="M2" s="133" t="s">
        <v>12</v>
      </c>
      <c r="N2" s="133" t="s">
        <v>13</v>
      </c>
      <c r="O2" s="135" t="s">
        <v>14</v>
      </c>
      <c r="P2" s="135" t="s">
        <v>15</v>
      </c>
      <c r="Q2" s="133" t="s">
        <v>9</v>
      </c>
      <c r="R2" s="133" t="s">
        <v>10</v>
      </c>
      <c r="S2" s="133" t="s">
        <v>11</v>
      </c>
      <c r="T2" s="133" t="s">
        <v>12</v>
      </c>
      <c r="U2" s="133" t="s">
        <v>13</v>
      </c>
      <c r="V2" s="135" t="s">
        <v>14</v>
      </c>
      <c r="W2" s="135" t="s">
        <v>15</v>
      </c>
      <c r="X2" s="133" t="s">
        <v>9</v>
      </c>
      <c r="Y2" s="133" t="s">
        <v>10</v>
      </c>
      <c r="Z2" s="133" t="s">
        <v>11</v>
      </c>
      <c r="AA2" s="133" t="s">
        <v>12</v>
      </c>
      <c r="AB2" s="133" t="s">
        <v>13</v>
      </c>
      <c r="AC2" s="135" t="s">
        <v>14</v>
      </c>
      <c r="AD2" s="135" t="s">
        <v>15</v>
      </c>
      <c r="AE2" s="133" t="s">
        <v>9</v>
      </c>
      <c r="AF2" s="133" t="s">
        <v>10</v>
      </c>
      <c r="AG2" s="136" t="s">
        <v>11</v>
      </c>
      <c r="AJ2" s="66"/>
      <c r="AK2" s="66"/>
      <c r="AL2" s="66"/>
      <c r="AM2" s="37"/>
      <c r="AN2" s="37"/>
      <c r="AO2" s="65" t="s">
        <v>26</v>
      </c>
      <c r="AP2" s="93" t="s">
        <v>22</v>
      </c>
      <c r="AQ2" s="65" t="s">
        <v>16</v>
      </c>
      <c r="AR2" s="65" t="s">
        <v>17</v>
      </c>
      <c r="AS2" s="65" t="s">
        <v>19</v>
      </c>
      <c r="AT2" s="65" t="s">
        <v>20</v>
      </c>
      <c r="AU2" s="65" t="s">
        <v>18</v>
      </c>
      <c r="AV2" s="65" t="s">
        <v>21</v>
      </c>
      <c r="AW2" s="65" t="s">
        <v>23</v>
      </c>
      <c r="AX2" s="65"/>
    </row>
    <row r="3" spans="2:50" s="128" customFormat="1" ht="15.75" thickBot="1">
      <c r="B3" s="128" t="s">
        <v>25</v>
      </c>
      <c r="C3" s="129">
        <v>1</v>
      </c>
      <c r="D3" s="130">
        <v>2</v>
      </c>
      <c r="E3" s="130">
        <v>3</v>
      </c>
      <c r="F3" s="130">
        <v>4</v>
      </c>
      <c r="G3" s="130">
        <v>5</v>
      </c>
      <c r="H3" s="130">
        <v>6</v>
      </c>
      <c r="I3" s="130">
        <v>7</v>
      </c>
      <c r="J3" s="130">
        <v>8</v>
      </c>
      <c r="K3" s="130">
        <v>9</v>
      </c>
      <c r="L3" s="130">
        <v>10</v>
      </c>
      <c r="M3" s="130">
        <v>11</v>
      </c>
      <c r="N3" s="130">
        <v>12</v>
      </c>
      <c r="O3" s="130">
        <v>13</v>
      </c>
      <c r="P3" s="130">
        <v>14</v>
      </c>
      <c r="Q3" s="130">
        <v>15</v>
      </c>
      <c r="R3" s="130">
        <v>16</v>
      </c>
      <c r="S3" s="130">
        <v>17</v>
      </c>
      <c r="T3" s="130">
        <v>18</v>
      </c>
      <c r="U3" s="130">
        <v>19</v>
      </c>
      <c r="V3" s="130">
        <v>20</v>
      </c>
      <c r="W3" s="130">
        <v>21</v>
      </c>
      <c r="X3" s="130">
        <v>22</v>
      </c>
      <c r="Y3" s="130">
        <v>23</v>
      </c>
      <c r="Z3" s="130">
        <v>24</v>
      </c>
      <c r="AA3" s="130">
        <v>25</v>
      </c>
      <c r="AB3" s="130">
        <v>26</v>
      </c>
      <c r="AC3" s="130">
        <v>27</v>
      </c>
      <c r="AD3" s="130">
        <v>28</v>
      </c>
      <c r="AE3" s="130">
        <v>29</v>
      </c>
      <c r="AF3" s="130">
        <v>30</v>
      </c>
      <c r="AG3" s="131">
        <v>31</v>
      </c>
      <c r="AH3" s="128" t="s">
        <v>47</v>
      </c>
      <c r="AI3" s="128" t="s">
        <v>9</v>
      </c>
      <c r="AJ3" s="216" t="s">
        <v>32</v>
      </c>
      <c r="AK3" s="216"/>
      <c r="AL3" s="216"/>
      <c r="AM3" s="37"/>
      <c r="AN3" s="37"/>
      <c r="AO3" s="128">
        <f>SUM(AQ3:AV3)</f>
        <v>16</v>
      </c>
      <c r="AP3" s="94">
        <v>1</v>
      </c>
      <c r="AQ3" s="128">
        <f t="shared" ref="AQ3:AQ8" si="0">COUNTIF(C4:AG4,"M3")</f>
        <v>0</v>
      </c>
      <c r="AR3" s="128">
        <f t="shared" ref="AR3:AR8" si="1">COUNTIF(C4:AG4,"M4")</f>
        <v>7</v>
      </c>
      <c r="AS3" s="128">
        <f t="shared" ref="AS3:AS8" si="2">COUNTIF(C4:AG4,"T3")</f>
        <v>0</v>
      </c>
      <c r="AT3" s="128">
        <f t="shared" ref="AT3:AT8" si="3">COUNTIF(C4:AG4,"T4")</f>
        <v>4</v>
      </c>
      <c r="AU3" s="128">
        <f t="shared" ref="AU3:AU8" si="4">COUNTIF(C4:AG4,"N3")</f>
        <v>0</v>
      </c>
      <c r="AV3" s="128">
        <f t="shared" ref="AV3:AV8" si="5">COUNTIF(C4:AG4,"N4")</f>
        <v>5</v>
      </c>
      <c r="AW3" s="128">
        <f>AQ3*8+AR3*10+AS3*8+AT3*10+AU3*10+AV3*10</f>
        <v>160</v>
      </c>
    </row>
    <row r="4" spans="2:50" s="128" customFormat="1">
      <c r="B4" s="128">
        <v>1</v>
      </c>
      <c r="C4" s="29" t="s">
        <v>17</v>
      </c>
      <c r="D4" s="23"/>
      <c r="E4" s="23" t="s">
        <v>17</v>
      </c>
      <c r="F4" s="23"/>
      <c r="G4" s="23"/>
      <c r="H4" s="22" t="s">
        <v>17</v>
      </c>
      <c r="I4" s="24" t="s">
        <v>17</v>
      </c>
      <c r="J4" s="95"/>
      <c r="K4" s="23" t="s">
        <v>21</v>
      </c>
      <c r="L4" s="23"/>
      <c r="M4" s="23" t="s">
        <v>21</v>
      </c>
      <c r="N4" s="23" t="s">
        <v>21</v>
      </c>
      <c r="O4" s="24"/>
      <c r="P4" s="24"/>
      <c r="Q4" s="23" t="s">
        <v>20</v>
      </c>
      <c r="R4" s="23"/>
      <c r="S4" s="23" t="s">
        <v>20</v>
      </c>
      <c r="T4" s="95"/>
      <c r="U4" s="23"/>
      <c r="V4" s="24" t="s">
        <v>20</v>
      </c>
      <c r="W4" s="24" t="s">
        <v>20</v>
      </c>
      <c r="X4" s="95"/>
      <c r="Y4" s="25" t="s">
        <v>17</v>
      </c>
      <c r="Z4" s="25"/>
      <c r="AA4" s="25" t="s">
        <v>17</v>
      </c>
      <c r="AB4" s="25" t="s">
        <v>17</v>
      </c>
      <c r="AC4" s="24"/>
      <c r="AD4" s="24"/>
      <c r="AE4" s="25" t="s">
        <v>21</v>
      </c>
      <c r="AF4" s="23"/>
      <c r="AG4" s="30" t="s">
        <v>21</v>
      </c>
      <c r="AH4" s="128">
        <f>COUNTIF(C4,"M3")+COUNTIF(C4,"M4")+COUNTIF(C4,"T3")+COUNTIF(C4,"T4")+COUNTIF(C4,"N3")+COUNTIF(C4,"N4")+COUNTIF(H4,"M3")+COUNTIF(H4,"M4")+COUNTIF(H4,"T3")+COUNTIF(H4,"T4")+COUNTIF(H4,"N3")+COUNTIF(H4,"N4")</f>
        <v>2</v>
      </c>
      <c r="AI4" s="128">
        <f t="shared" ref="AI4:AI9" si="6">COUNTIF(C4:AG4,"L")+COUNTBLANK(C4:AG4)</f>
        <v>15</v>
      </c>
      <c r="AJ4" s="67" t="s">
        <v>17</v>
      </c>
      <c r="AK4" s="68" t="s">
        <v>30</v>
      </c>
      <c r="AL4" s="69">
        <v>10</v>
      </c>
      <c r="AM4" s="37"/>
      <c r="AN4" s="37"/>
      <c r="AO4" s="128">
        <f t="shared" ref="AO4:AO8" si="7">SUM(AQ4:AV4)</f>
        <v>16</v>
      </c>
      <c r="AP4" s="94">
        <v>2</v>
      </c>
      <c r="AQ4" s="128">
        <f t="shared" si="0"/>
        <v>0</v>
      </c>
      <c r="AR4" s="128">
        <f t="shared" si="1"/>
        <v>5</v>
      </c>
      <c r="AS4" s="128">
        <f t="shared" si="2"/>
        <v>0</v>
      </c>
      <c r="AT4" s="128">
        <f t="shared" si="3"/>
        <v>7</v>
      </c>
      <c r="AU4" s="128">
        <f t="shared" si="4"/>
        <v>0</v>
      </c>
      <c r="AV4" s="128">
        <f t="shared" si="5"/>
        <v>4</v>
      </c>
      <c r="AW4" s="128">
        <f t="shared" ref="AW4:AW8" si="8">AQ4*8+AR4*10+AS4*8+AT4*10+AU4*10+AV4*10</f>
        <v>160</v>
      </c>
    </row>
    <row r="5" spans="2:50" s="128" customFormat="1">
      <c r="B5" s="128">
        <v>2</v>
      </c>
      <c r="C5" s="29" t="s">
        <v>20</v>
      </c>
      <c r="D5" s="95"/>
      <c r="E5" s="95" t="s">
        <v>20</v>
      </c>
      <c r="F5" s="23"/>
      <c r="G5" s="23"/>
      <c r="H5" s="22" t="s">
        <v>20</v>
      </c>
      <c r="I5" s="24" t="s">
        <v>20</v>
      </c>
      <c r="J5" s="23"/>
      <c r="K5" s="23" t="s">
        <v>17</v>
      </c>
      <c r="L5" s="23"/>
      <c r="M5" s="23" t="s">
        <v>17</v>
      </c>
      <c r="N5" s="23" t="s">
        <v>17</v>
      </c>
      <c r="O5" s="24"/>
      <c r="P5" s="24"/>
      <c r="Q5" s="23" t="s">
        <v>21</v>
      </c>
      <c r="R5" s="23"/>
      <c r="S5" s="23" t="s">
        <v>21</v>
      </c>
      <c r="T5" s="23"/>
      <c r="U5" s="23"/>
      <c r="V5" s="24" t="s">
        <v>21</v>
      </c>
      <c r="W5" s="24" t="s">
        <v>21</v>
      </c>
      <c r="X5" s="95"/>
      <c r="Y5" s="25" t="s">
        <v>20</v>
      </c>
      <c r="Z5" s="25"/>
      <c r="AA5" s="25" t="s">
        <v>20</v>
      </c>
      <c r="AB5" s="25" t="s">
        <v>20</v>
      </c>
      <c r="AC5" s="24"/>
      <c r="AD5" s="24"/>
      <c r="AE5" s="25" t="s">
        <v>17</v>
      </c>
      <c r="AF5" s="23"/>
      <c r="AG5" s="30" t="s">
        <v>17</v>
      </c>
      <c r="AH5" s="128">
        <f t="shared" ref="AH5:AH9" si="9">COUNTIF(C5,"M3")+COUNTIF(C5,"M4")+COUNTIF(C5,"T3")+COUNTIF(C5,"T4")+COUNTIF(C5,"N3")+COUNTIF(C5,"N4")+COUNTIF(H5,"M3")+COUNTIF(H5,"M4")+COUNTIF(H5,"T3")+COUNTIF(H5,"T4")+COUNTIF(H5,"N3")+COUNTIF(H5,"N4")</f>
        <v>2</v>
      </c>
      <c r="AI5" s="128">
        <f t="shared" si="6"/>
        <v>15</v>
      </c>
      <c r="AJ5" s="67" t="s">
        <v>20</v>
      </c>
      <c r="AK5" s="70" t="s">
        <v>31</v>
      </c>
      <c r="AL5" s="69">
        <v>10</v>
      </c>
      <c r="AM5" s="37"/>
      <c r="AN5" s="37"/>
      <c r="AO5" s="128">
        <f t="shared" si="7"/>
        <v>16</v>
      </c>
      <c r="AP5" s="94">
        <v>3</v>
      </c>
      <c r="AQ5" s="128">
        <f t="shared" si="0"/>
        <v>0</v>
      </c>
      <c r="AR5" s="128">
        <f t="shared" si="1"/>
        <v>4</v>
      </c>
      <c r="AS5" s="128">
        <f t="shared" si="2"/>
        <v>0</v>
      </c>
      <c r="AT5" s="128">
        <f t="shared" si="3"/>
        <v>5</v>
      </c>
      <c r="AU5" s="128">
        <f t="shared" si="4"/>
        <v>0</v>
      </c>
      <c r="AV5" s="128">
        <f t="shared" si="5"/>
        <v>7</v>
      </c>
      <c r="AW5" s="128">
        <f t="shared" si="8"/>
        <v>160</v>
      </c>
    </row>
    <row r="6" spans="2:50" s="128" customFormat="1" ht="15.75" thickBot="1">
      <c r="B6" s="128">
        <v>3</v>
      </c>
      <c r="C6" s="29" t="s">
        <v>21</v>
      </c>
      <c r="D6" s="23"/>
      <c r="E6" s="23" t="s">
        <v>21</v>
      </c>
      <c r="F6" s="23"/>
      <c r="G6" s="23"/>
      <c r="H6" s="22" t="s">
        <v>21</v>
      </c>
      <c r="I6" s="24" t="s">
        <v>21</v>
      </c>
      <c r="J6" s="95"/>
      <c r="K6" s="23" t="s">
        <v>20</v>
      </c>
      <c r="L6" s="23"/>
      <c r="M6" s="23" t="s">
        <v>20</v>
      </c>
      <c r="N6" s="23" t="s">
        <v>20</v>
      </c>
      <c r="O6" s="24"/>
      <c r="P6" s="24"/>
      <c r="Q6" s="23" t="s">
        <v>17</v>
      </c>
      <c r="R6" s="95"/>
      <c r="S6" s="23" t="s">
        <v>17</v>
      </c>
      <c r="T6" s="23"/>
      <c r="U6" s="95"/>
      <c r="V6" s="24" t="s">
        <v>17</v>
      </c>
      <c r="W6" s="24" t="s">
        <v>17</v>
      </c>
      <c r="X6" s="25"/>
      <c r="Y6" s="25" t="s">
        <v>21</v>
      </c>
      <c r="Z6" s="25"/>
      <c r="AA6" s="25" t="s">
        <v>21</v>
      </c>
      <c r="AB6" s="25" t="s">
        <v>21</v>
      </c>
      <c r="AC6" s="24"/>
      <c r="AD6" s="24"/>
      <c r="AE6" s="25" t="s">
        <v>20</v>
      </c>
      <c r="AF6" s="23"/>
      <c r="AG6" s="30" t="s">
        <v>20</v>
      </c>
      <c r="AH6" s="128">
        <f t="shared" si="9"/>
        <v>2</v>
      </c>
      <c r="AI6" s="128">
        <f t="shared" si="6"/>
        <v>15</v>
      </c>
      <c r="AJ6" s="72" t="s">
        <v>21</v>
      </c>
      <c r="AK6" s="49" t="s">
        <v>59</v>
      </c>
      <c r="AL6" s="73">
        <v>10</v>
      </c>
      <c r="AM6" s="37"/>
      <c r="AN6" s="37"/>
      <c r="AO6" s="128">
        <f t="shared" si="7"/>
        <v>15</v>
      </c>
      <c r="AP6" s="94">
        <v>4</v>
      </c>
      <c r="AQ6" s="128">
        <f t="shared" si="0"/>
        <v>0</v>
      </c>
      <c r="AR6" s="128">
        <f t="shared" si="1"/>
        <v>7</v>
      </c>
      <c r="AS6" s="128">
        <f t="shared" si="2"/>
        <v>0</v>
      </c>
      <c r="AT6" s="128">
        <f t="shared" si="3"/>
        <v>3</v>
      </c>
      <c r="AU6" s="128">
        <f t="shared" si="4"/>
        <v>0</v>
      </c>
      <c r="AV6" s="128">
        <f t="shared" si="5"/>
        <v>5</v>
      </c>
      <c r="AW6" s="128">
        <f t="shared" si="8"/>
        <v>150</v>
      </c>
    </row>
    <row r="7" spans="2:50" s="128" customFormat="1">
      <c r="B7" s="128">
        <v>4</v>
      </c>
      <c r="C7" s="29"/>
      <c r="D7" s="23" t="s">
        <v>17</v>
      </c>
      <c r="E7" s="23"/>
      <c r="F7" s="23" t="s">
        <v>17</v>
      </c>
      <c r="G7" s="23" t="s">
        <v>17</v>
      </c>
      <c r="H7" s="22"/>
      <c r="I7" s="24"/>
      <c r="J7" s="23" t="s">
        <v>21</v>
      </c>
      <c r="K7" s="23"/>
      <c r="L7" s="23" t="s">
        <v>21</v>
      </c>
      <c r="M7" s="23"/>
      <c r="N7" s="23"/>
      <c r="O7" s="24" t="s">
        <v>21</v>
      </c>
      <c r="P7" s="24" t="s">
        <v>21</v>
      </c>
      <c r="Q7" s="23"/>
      <c r="R7" s="23" t="s">
        <v>20</v>
      </c>
      <c r="S7" s="23"/>
      <c r="T7" s="23" t="s">
        <v>20</v>
      </c>
      <c r="U7" s="23" t="s">
        <v>20</v>
      </c>
      <c r="V7" s="24"/>
      <c r="W7" s="24"/>
      <c r="X7" s="25" t="s">
        <v>17</v>
      </c>
      <c r="Y7" s="23"/>
      <c r="Z7" s="23" t="s">
        <v>17</v>
      </c>
      <c r="AA7" s="23"/>
      <c r="AB7" s="23"/>
      <c r="AC7" s="24" t="s">
        <v>17</v>
      </c>
      <c r="AD7" s="24" t="s">
        <v>17</v>
      </c>
      <c r="AE7" s="23"/>
      <c r="AF7" s="23" t="s">
        <v>21</v>
      </c>
      <c r="AG7" s="31"/>
      <c r="AH7" s="128">
        <f t="shared" si="9"/>
        <v>0</v>
      </c>
      <c r="AI7" s="128">
        <f t="shared" si="6"/>
        <v>16</v>
      </c>
      <c r="AJ7" s="70"/>
      <c r="AK7" s="70"/>
      <c r="AL7" s="70"/>
      <c r="AM7" s="77"/>
      <c r="AN7" s="77"/>
      <c r="AO7" s="128">
        <f t="shared" si="7"/>
        <v>15</v>
      </c>
      <c r="AP7" s="94">
        <v>5</v>
      </c>
      <c r="AQ7" s="128">
        <f t="shared" si="0"/>
        <v>0</v>
      </c>
      <c r="AR7" s="128">
        <f t="shared" si="1"/>
        <v>5</v>
      </c>
      <c r="AS7" s="128">
        <f t="shared" si="2"/>
        <v>0</v>
      </c>
      <c r="AT7" s="128">
        <f t="shared" si="3"/>
        <v>7</v>
      </c>
      <c r="AU7" s="128">
        <f t="shared" si="4"/>
        <v>0</v>
      </c>
      <c r="AV7" s="128">
        <f t="shared" si="5"/>
        <v>3</v>
      </c>
      <c r="AW7" s="128">
        <f t="shared" si="8"/>
        <v>150</v>
      </c>
    </row>
    <row r="8" spans="2:50" s="128" customFormat="1">
      <c r="B8" s="128">
        <v>5</v>
      </c>
      <c r="C8" s="29"/>
      <c r="D8" s="23" t="s">
        <v>20</v>
      </c>
      <c r="E8" s="23"/>
      <c r="F8" s="23" t="s">
        <v>20</v>
      </c>
      <c r="G8" s="23" t="s">
        <v>20</v>
      </c>
      <c r="H8" s="22"/>
      <c r="I8" s="24"/>
      <c r="J8" s="23" t="s">
        <v>17</v>
      </c>
      <c r="K8" s="23"/>
      <c r="L8" s="23" t="s">
        <v>17</v>
      </c>
      <c r="M8" s="23"/>
      <c r="N8" s="23"/>
      <c r="O8" s="24" t="s">
        <v>17</v>
      </c>
      <c r="P8" s="24" t="s">
        <v>17</v>
      </c>
      <c r="Q8" s="23"/>
      <c r="R8" s="23" t="s">
        <v>21</v>
      </c>
      <c r="S8" s="25"/>
      <c r="T8" s="23" t="s">
        <v>21</v>
      </c>
      <c r="U8" s="23" t="s">
        <v>21</v>
      </c>
      <c r="V8" s="24"/>
      <c r="W8" s="24"/>
      <c r="X8" s="25" t="s">
        <v>20</v>
      </c>
      <c r="Y8" s="23"/>
      <c r="Z8" s="23" t="s">
        <v>20</v>
      </c>
      <c r="AA8" s="23"/>
      <c r="AB8" s="23"/>
      <c r="AC8" s="24" t="s">
        <v>20</v>
      </c>
      <c r="AD8" s="24" t="s">
        <v>20</v>
      </c>
      <c r="AE8" s="23"/>
      <c r="AF8" s="23" t="s">
        <v>17</v>
      </c>
      <c r="AG8" s="31"/>
      <c r="AH8" s="128">
        <f t="shared" si="9"/>
        <v>0</v>
      </c>
      <c r="AI8" s="128">
        <f t="shared" si="6"/>
        <v>16</v>
      </c>
      <c r="AJ8" s="66"/>
      <c r="AK8" s="66"/>
      <c r="AL8" s="66"/>
      <c r="AM8" s="37"/>
      <c r="AN8" s="37"/>
      <c r="AO8" s="128">
        <f t="shared" si="7"/>
        <v>15</v>
      </c>
      <c r="AP8" s="94">
        <v>6</v>
      </c>
      <c r="AQ8" s="128">
        <f t="shared" si="0"/>
        <v>0</v>
      </c>
      <c r="AR8" s="128">
        <f t="shared" si="1"/>
        <v>3</v>
      </c>
      <c r="AS8" s="128">
        <f t="shared" si="2"/>
        <v>0</v>
      </c>
      <c r="AT8" s="128">
        <f t="shared" si="3"/>
        <v>5</v>
      </c>
      <c r="AU8" s="128">
        <f t="shared" si="4"/>
        <v>0</v>
      </c>
      <c r="AV8" s="128">
        <f t="shared" si="5"/>
        <v>7</v>
      </c>
      <c r="AW8" s="128">
        <f t="shared" si="8"/>
        <v>150</v>
      </c>
    </row>
    <row r="9" spans="2:50" s="128" customFormat="1" ht="15.75" thickBot="1">
      <c r="B9" s="128">
        <v>6</v>
      </c>
      <c r="C9" s="110"/>
      <c r="D9" s="32" t="s">
        <v>21</v>
      </c>
      <c r="E9" s="32"/>
      <c r="F9" s="32" t="s">
        <v>21</v>
      </c>
      <c r="G9" s="32" t="s">
        <v>21</v>
      </c>
      <c r="H9" s="33"/>
      <c r="I9" s="34"/>
      <c r="J9" s="32" t="s">
        <v>20</v>
      </c>
      <c r="K9" s="32"/>
      <c r="L9" s="32" t="s">
        <v>20</v>
      </c>
      <c r="M9" s="32"/>
      <c r="N9" s="32"/>
      <c r="O9" s="34" t="s">
        <v>20</v>
      </c>
      <c r="P9" s="34" t="s">
        <v>20</v>
      </c>
      <c r="Q9" s="32"/>
      <c r="R9" s="32" t="s">
        <v>17</v>
      </c>
      <c r="S9" s="32"/>
      <c r="T9" s="32" t="s">
        <v>17</v>
      </c>
      <c r="U9" s="32" t="s">
        <v>17</v>
      </c>
      <c r="V9" s="34"/>
      <c r="W9" s="34"/>
      <c r="X9" s="35" t="s">
        <v>21</v>
      </c>
      <c r="Y9" s="32"/>
      <c r="Z9" s="32" t="s">
        <v>21</v>
      </c>
      <c r="AA9" s="32"/>
      <c r="AB9" s="32"/>
      <c r="AC9" s="34" t="s">
        <v>21</v>
      </c>
      <c r="AD9" s="34" t="s">
        <v>21</v>
      </c>
      <c r="AE9" s="35"/>
      <c r="AF9" s="32" t="s">
        <v>20</v>
      </c>
      <c r="AG9" s="91"/>
      <c r="AH9" s="128">
        <f t="shared" si="9"/>
        <v>0</v>
      </c>
      <c r="AI9" s="128">
        <f t="shared" si="6"/>
        <v>16</v>
      </c>
      <c r="AJ9" s="66"/>
      <c r="AK9" s="66"/>
      <c r="AL9" s="66"/>
      <c r="AM9" s="37"/>
      <c r="AN9" s="37"/>
      <c r="AO9" s="71"/>
      <c r="AW9" s="128">
        <f>AVERAGE(AW3:AW8)</f>
        <v>155</v>
      </c>
      <c r="AX9" s="128">
        <f>AW9/31*7</f>
        <v>35</v>
      </c>
    </row>
    <row r="10" spans="2:50" s="128" customFormat="1">
      <c r="B10" s="19"/>
      <c r="AH10" s="19"/>
      <c r="AJ10" s="66"/>
      <c r="AK10" s="66"/>
      <c r="AL10" s="66"/>
      <c r="AM10" s="37"/>
      <c r="AN10" s="37"/>
      <c r="AO10" s="71"/>
    </row>
    <row r="11" spans="2:50" s="128" customFormat="1">
      <c r="C11" s="128">
        <f t="shared" ref="C11:AG11" si="10">COUNTIF(C3:C9,"M3")+COUNTIF(C3:C9,"M4")+COUNTIF(C3:C9,"T3")+COUNTIF(C3:C9,"T4")+COUNTIF(C3:C9,"N3")+COUNTIF(C3:C9,"N4")</f>
        <v>3</v>
      </c>
      <c r="D11" s="128">
        <f t="shared" si="10"/>
        <v>3</v>
      </c>
      <c r="E11" s="128">
        <f t="shared" si="10"/>
        <v>3</v>
      </c>
      <c r="F11" s="128">
        <f t="shared" si="10"/>
        <v>3</v>
      </c>
      <c r="G11" s="128">
        <f t="shared" si="10"/>
        <v>3</v>
      </c>
      <c r="H11" s="128">
        <f t="shared" si="10"/>
        <v>3</v>
      </c>
      <c r="I11" s="128">
        <f t="shared" si="10"/>
        <v>3</v>
      </c>
      <c r="J11" s="128">
        <f t="shared" si="10"/>
        <v>3</v>
      </c>
      <c r="K11" s="128">
        <f t="shared" si="10"/>
        <v>3</v>
      </c>
      <c r="L11" s="128">
        <f t="shared" si="10"/>
        <v>3</v>
      </c>
      <c r="M11" s="128">
        <f t="shared" si="10"/>
        <v>3</v>
      </c>
      <c r="N11" s="128">
        <f t="shared" si="10"/>
        <v>3</v>
      </c>
      <c r="O11" s="128">
        <f t="shared" si="10"/>
        <v>3</v>
      </c>
      <c r="P11" s="128">
        <f t="shared" si="10"/>
        <v>3</v>
      </c>
      <c r="Q11" s="128">
        <f t="shared" si="10"/>
        <v>3</v>
      </c>
      <c r="R11" s="128">
        <f t="shared" si="10"/>
        <v>3</v>
      </c>
      <c r="S11" s="128">
        <f t="shared" si="10"/>
        <v>3</v>
      </c>
      <c r="T11" s="128">
        <f t="shared" si="10"/>
        <v>3</v>
      </c>
      <c r="U11" s="128">
        <f t="shared" si="10"/>
        <v>3</v>
      </c>
      <c r="V11" s="128">
        <f t="shared" si="10"/>
        <v>3</v>
      </c>
      <c r="W11" s="128">
        <f t="shared" si="10"/>
        <v>3</v>
      </c>
      <c r="X11" s="128">
        <f t="shared" si="10"/>
        <v>3</v>
      </c>
      <c r="Y11" s="128">
        <f t="shared" si="10"/>
        <v>3</v>
      </c>
      <c r="Z11" s="128">
        <f t="shared" si="10"/>
        <v>3</v>
      </c>
      <c r="AA11" s="128">
        <f t="shared" si="10"/>
        <v>3</v>
      </c>
      <c r="AB11" s="128">
        <f t="shared" si="10"/>
        <v>3</v>
      </c>
      <c r="AC11" s="128">
        <f t="shared" si="10"/>
        <v>3</v>
      </c>
      <c r="AD11" s="128">
        <f t="shared" si="10"/>
        <v>3</v>
      </c>
      <c r="AE11" s="128">
        <f t="shared" si="10"/>
        <v>3</v>
      </c>
      <c r="AF11" s="128">
        <f t="shared" si="10"/>
        <v>3</v>
      </c>
      <c r="AG11" s="128">
        <f t="shared" si="10"/>
        <v>3</v>
      </c>
      <c r="AJ11" s="66"/>
      <c r="AK11" s="66"/>
      <c r="AL11" s="66"/>
      <c r="AM11" s="37"/>
      <c r="AN11" s="37"/>
      <c r="AO11" s="71"/>
    </row>
    <row r="12" spans="2:50" s="128" customFormat="1" ht="15.75" thickBot="1">
      <c r="AJ12" s="70"/>
      <c r="AK12" s="70"/>
      <c r="AL12" s="70"/>
      <c r="AM12" s="77"/>
      <c r="AN12" s="77"/>
      <c r="AO12" s="71"/>
    </row>
    <row r="13" spans="2:50" s="65" customFormat="1" ht="15.75" thickBot="1">
      <c r="C13" s="217" t="s">
        <v>1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9"/>
      <c r="AF13" s="74"/>
      <c r="AG13" s="74"/>
      <c r="AJ13" s="70"/>
      <c r="AK13" s="70"/>
      <c r="AL13" s="70"/>
      <c r="AM13" s="37"/>
      <c r="AN13" s="37"/>
    </row>
    <row r="14" spans="2:50" s="128" customFormat="1">
      <c r="C14" s="138" t="s">
        <v>12</v>
      </c>
      <c r="D14" s="133" t="s">
        <v>13</v>
      </c>
      <c r="E14" s="135" t="s">
        <v>14</v>
      </c>
      <c r="F14" s="135" t="s">
        <v>15</v>
      </c>
      <c r="G14" s="133" t="s">
        <v>9</v>
      </c>
      <c r="H14" s="133" t="s">
        <v>10</v>
      </c>
      <c r="I14" s="133" t="s">
        <v>11</v>
      </c>
      <c r="J14" s="133" t="s">
        <v>12</v>
      </c>
      <c r="K14" s="133" t="s">
        <v>13</v>
      </c>
      <c r="L14" s="135" t="s">
        <v>14</v>
      </c>
      <c r="M14" s="135" t="s">
        <v>15</v>
      </c>
      <c r="N14" s="133" t="s">
        <v>9</v>
      </c>
      <c r="O14" s="133" t="s">
        <v>10</v>
      </c>
      <c r="P14" s="133" t="s">
        <v>11</v>
      </c>
      <c r="Q14" s="133" t="s">
        <v>12</v>
      </c>
      <c r="R14" s="133" t="s">
        <v>13</v>
      </c>
      <c r="S14" s="135" t="s">
        <v>14</v>
      </c>
      <c r="T14" s="135" t="s">
        <v>15</v>
      </c>
      <c r="U14" s="133" t="s">
        <v>9</v>
      </c>
      <c r="V14" s="133" t="s">
        <v>10</v>
      </c>
      <c r="W14" s="133" t="s">
        <v>11</v>
      </c>
      <c r="X14" s="133" t="s">
        <v>12</v>
      </c>
      <c r="Y14" s="133" t="s">
        <v>13</v>
      </c>
      <c r="Z14" s="135" t="s">
        <v>14</v>
      </c>
      <c r="AA14" s="135" t="s">
        <v>15</v>
      </c>
      <c r="AB14" s="133" t="s">
        <v>9</v>
      </c>
      <c r="AC14" s="133" t="s">
        <v>10</v>
      </c>
      <c r="AD14" s="133" t="s">
        <v>11</v>
      </c>
      <c r="AE14" s="136" t="s">
        <v>12</v>
      </c>
      <c r="AM14" s="37"/>
      <c r="AN14" s="37"/>
      <c r="AO14" s="65" t="s">
        <v>26</v>
      </c>
      <c r="AP14" s="93" t="s">
        <v>22</v>
      </c>
      <c r="AQ14" s="65" t="s">
        <v>16</v>
      </c>
      <c r="AR14" s="65" t="s">
        <v>17</v>
      </c>
      <c r="AS14" s="65" t="s">
        <v>19</v>
      </c>
      <c r="AT14" s="65" t="s">
        <v>20</v>
      </c>
      <c r="AU14" s="65" t="s">
        <v>18</v>
      </c>
      <c r="AV14" s="65" t="s">
        <v>21</v>
      </c>
      <c r="AW14" s="65" t="s">
        <v>37</v>
      </c>
      <c r="AX14" s="65"/>
    </row>
    <row r="15" spans="2:50" s="128" customFormat="1">
      <c r="B15" s="128" t="s">
        <v>25</v>
      </c>
      <c r="C15" s="129">
        <v>1</v>
      </c>
      <c r="D15" s="130">
        <v>2</v>
      </c>
      <c r="E15" s="130">
        <v>3</v>
      </c>
      <c r="F15" s="130">
        <v>4</v>
      </c>
      <c r="G15" s="130">
        <v>5</v>
      </c>
      <c r="H15" s="130">
        <v>6</v>
      </c>
      <c r="I15" s="130">
        <v>7</v>
      </c>
      <c r="J15" s="130">
        <v>8</v>
      </c>
      <c r="K15" s="130">
        <v>9</v>
      </c>
      <c r="L15" s="130">
        <v>10</v>
      </c>
      <c r="M15" s="130">
        <v>11</v>
      </c>
      <c r="N15" s="130">
        <v>12</v>
      </c>
      <c r="O15" s="130">
        <v>13</v>
      </c>
      <c r="P15" s="130">
        <v>14</v>
      </c>
      <c r="Q15" s="130">
        <v>15</v>
      </c>
      <c r="R15" s="130">
        <v>16</v>
      </c>
      <c r="S15" s="130">
        <v>17</v>
      </c>
      <c r="T15" s="130">
        <v>18</v>
      </c>
      <c r="U15" s="130">
        <v>19</v>
      </c>
      <c r="V15" s="130">
        <v>20</v>
      </c>
      <c r="W15" s="130">
        <v>21</v>
      </c>
      <c r="X15" s="130">
        <v>22</v>
      </c>
      <c r="Y15" s="130">
        <v>23</v>
      </c>
      <c r="Z15" s="130">
        <v>24</v>
      </c>
      <c r="AA15" s="130">
        <v>25</v>
      </c>
      <c r="AB15" s="130">
        <v>26</v>
      </c>
      <c r="AC15" s="130">
        <v>27</v>
      </c>
      <c r="AD15" s="130">
        <v>28</v>
      </c>
      <c r="AE15" s="131">
        <v>29</v>
      </c>
      <c r="AH15" s="128" t="s">
        <v>47</v>
      </c>
      <c r="AI15" s="128" t="s">
        <v>9</v>
      </c>
      <c r="AM15" s="37"/>
      <c r="AN15" s="37"/>
      <c r="AO15" s="128">
        <f>SUM(AQ15:AV15)</f>
        <v>14</v>
      </c>
      <c r="AP15" s="94">
        <v>1</v>
      </c>
      <c r="AQ15" s="128">
        <f t="shared" ref="AQ15:AQ20" si="11">COUNTIF(C16:AG16,"M3")</f>
        <v>0</v>
      </c>
      <c r="AR15" s="128">
        <f t="shared" ref="AR15:AR20" si="12">COUNTIF(C16:AG16,"M4")</f>
        <v>4</v>
      </c>
      <c r="AS15" s="128">
        <f t="shared" ref="AS15:AS20" si="13">COUNTIF(C16:AG16,"T3")</f>
        <v>0</v>
      </c>
      <c r="AT15" s="128">
        <f t="shared" ref="AT15:AT20" si="14">COUNTIF(C16:AG16,"T4")</f>
        <v>5</v>
      </c>
      <c r="AU15" s="128">
        <f t="shared" ref="AU15:AU20" si="15">COUNTIF(C16:AG16,"N3")</f>
        <v>0</v>
      </c>
      <c r="AV15" s="128">
        <f t="shared" ref="AV15:AV20" si="16">COUNTIF(C16:AG16,"N4")</f>
        <v>5</v>
      </c>
      <c r="AW15" s="128">
        <f>AQ15*8+AR15*10+AS15*8+AT15*10+AU15*10+AV15*10</f>
        <v>140</v>
      </c>
    </row>
    <row r="16" spans="2:50" s="128" customFormat="1">
      <c r="B16" s="128">
        <v>1</v>
      </c>
      <c r="C16" s="85"/>
      <c r="D16" s="23"/>
      <c r="E16" s="24" t="s">
        <v>21</v>
      </c>
      <c r="F16" s="24" t="s">
        <v>21</v>
      </c>
      <c r="G16" s="23"/>
      <c r="H16" s="23" t="s">
        <v>20</v>
      </c>
      <c r="I16" s="25"/>
      <c r="J16" s="25" t="s">
        <v>20</v>
      </c>
      <c r="K16" s="25" t="s">
        <v>20</v>
      </c>
      <c r="L16" s="24"/>
      <c r="M16" s="24"/>
      <c r="N16" s="95" t="s">
        <v>17</v>
      </c>
      <c r="O16" s="23"/>
      <c r="P16" s="23" t="s">
        <v>17</v>
      </c>
      <c r="Q16" s="23"/>
      <c r="R16" s="23"/>
      <c r="S16" s="24" t="s">
        <v>17</v>
      </c>
      <c r="T16" s="24" t="s">
        <v>17</v>
      </c>
      <c r="U16" s="23"/>
      <c r="V16" s="23" t="s">
        <v>21</v>
      </c>
      <c r="W16" s="23"/>
      <c r="X16" s="23" t="s">
        <v>21</v>
      </c>
      <c r="Y16" s="23" t="s">
        <v>21</v>
      </c>
      <c r="Z16" s="24"/>
      <c r="AA16" s="24"/>
      <c r="AB16" s="23" t="s">
        <v>20</v>
      </c>
      <c r="AC16" s="23"/>
      <c r="AD16" s="23" t="s">
        <v>20</v>
      </c>
      <c r="AE16" s="30"/>
      <c r="AH16" s="128">
        <v>0</v>
      </c>
      <c r="AI16" s="128">
        <f t="shared" ref="AI16:AI21" si="17">COUNTIF(C16:AG16,"L")+COUNTBLANK(C16:AG16)</f>
        <v>17</v>
      </c>
      <c r="AM16" s="37"/>
      <c r="AN16" s="37"/>
      <c r="AO16" s="128">
        <f t="shared" ref="AO16:AO20" si="18">SUM(AQ16:AV16)</f>
        <v>14</v>
      </c>
      <c r="AP16" s="94">
        <v>2</v>
      </c>
      <c r="AQ16" s="128">
        <f t="shared" si="11"/>
        <v>0</v>
      </c>
      <c r="AR16" s="128">
        <f t="shared" si="12"/>
        <v>4</v>
      </c>
      <c r="AS16" s="128">
        <f t="shared" si="13"/>
        <v>0</v>
      </c>
      <c r="AT16" s="128">
        <f t="shared" si="14"/>
        <v>5</v>
      </c>
      <c r="AU16" s="128">
        <f t="shared" si="15"/>
        <v>0</v>
      </c>
      <c r="AV16" s="128">
        <f t="shared" si="16"/>
        <v>5</v>
      </c>
      <c r="AW16" s="128">
        <f t="shared" ref="AW16:AW20" si="19">AQ16*8+AR16*10+AS16*8+AT16*10+AU16*10+AV16*10</f>
        <v>140</v>
      </c>
    </row>
    <row r="17" spans="2:55" s="128" customFormat="1">
      <c r="B17" s="128">
        <v>2</v>
      </c>
      <c r="C17" s="85"/>
      <c r="D17" s="23"/>
      <c r="E17" s="24" t="s">
        <v>17</v>
      </c>
      <c r="F17" s="24" t="s">
        <v>20</v>
      </c>
      <c r="G17" s="25"/>
      <c r="H17" s="25" t="s">
        <v>21</v>
      </c>
      <c r="I17" s="25"/>
      <c r="J17" s="25" t="s">
        <v>21</v>
      </c>
      <c r="K17" s="25" t="s">
        <v>21</v>
      </c>
      <c r="L17" s="24"/>
      <c r="M17" s="24"/>
      <c r="N17" s="95" t="s">
        <v>20</v>
      </c>
      <c r="O17" s="23"/>
      <c r="P17" s="23" t="s">
        <v>20</v>
      </c>
      <c r="Q17" s="23"/>
      <c r="R17" s="23"/>
      <c r="S17" s="24" t="s">
        <v>20</v>
      </c>
      <c r="T17" s="24" t="s">
        <v>20</v>
      </c>
      <c r="U17" s="23"/>
      <c r="V17" s="23" t="s">
        <v>17</v>
      </c>
      <c r="W17" s="23"/>
      <c r="X17" s="23" t="s">
        <v>17</v>
      </c>
      <c r="Y17" s="23" t="s">
        <v>17</v>
      </c>
      <c r="Z17" s="24"/>
      <c r="AA17" s="24"/>
      <c r="AB17" s="23" t="s">
        <v>21</v>
      </c>
      <c r="AC17" s="23"/>
      <c r="AD17" s="23" t="s">
        <v>21</v>
      </c>
      <c r="AE17" s="30"/>
      <c r="AH17" s="128">
        <v>0</v>
      </c>
      <c r="AI17" s="128">
        <f t="shared" si="17"/>
        <v>17</v>
      </c>
      <c r="AM17" s="37"/>
      <c r="AN17" s="37"/>
      <c r="AO17" s="128">
        <f t="shared" si="18"/>
        <v>14</v>
      </c>
      <c r="AP17" s="94">
        <v>3</v>
      </c>
      <c r="AQ17" s="128">
        <f t="shared" si="11"/>
        <v>0</v>
      </c>
      <c r="AR17" s="128">
        <f t="shared" si="12"/>
        <v>5</v>
      </c>
      <c r="AS17" s="128">
        <f t="shared" si="13"/>
        <v>0</v>
      </c>
      <c r="AT17" s="128">
        <f t="shared" si="14"/>
        <v>5</v>
      </c>
      <c r="AU17" s="128">
        <f t="shared" si="15"/>
        <v>0</v>
      </c>
      <c r="AV17" s="128">
        <f t="shared" si="16"/>
        <v>4</v>
      </c>
      <c r="AW17" s="128">
        <f t="shared" si="19"/>
        <v>140</v>
      </c>
    </row>
    <row r="18" spans="2:55" s="128" customFormat="1">
      <c r="B18" s="128">
        <v>3</v>
      </c>
      <c r="C18" s="85"/>
      <c r="D18" s="23"/>
      <c r="E18" s="24" t="s">
        <v>20</v>
      </c>
      <c r="F18" s="24" t="s">
        <v>20</v>
      </c>
      <c r="G18" s="137"/>
      <c r="H18" s="23" t="s">
        <v>17</v>
      </c>
      <c r="I18" s="23"/>
      <c r="J18" s="23" t="s">
        <v>17</v>
      </c>
      <c r="K18" s="23" t="s">
        <v>17</v>
      </c>
      <c r="L18" s="24"/>
      <c r="M18" s="24"/>
      <c r="N18" s="95" t="s">
        <v>21</v>
      </c>
      <c r="O18" s="23"/>
      <c r="P18" s="23" t="s">
        <v>21</v>
      </c>
      <c r="Q18" s="23"/>
      <c r="R18" s="23"/>
      <c r="S18" s="24" t="s">
        <v>21</v>
      </c>
      <c r="T18" s="24" t="s">
        <v>21</v>
      </c>
      <c r="U18" s="23"/>
      <c r="V18" s="23" t="s">
        <v>20</v>
      </c>
      <c r="W18" s="23"/>
      <c r="X18" s="23" t="s">
        <v>20</v>
      </c>
      <c r="Y18" s="23" t="s">
        <v>20</v>
      </c>
      <c r="Z18" s="24"/>
      <c r="AA18" s="24"/>
      <c r="AB18" s="23" t="s">
        <v>17</v>
      </c>
      <c r="AC18" s="23"/>
      <c r="AD18" s="23" t="s">
        <v>17</v>
      </c>
      <c r="AE18" s="30"/>
      <c r="AH18" s="128">
        <v>0</v>
      </c>
      <c r="AI18" s="128">
        <f t="shared" si="17"/>
        <v>17</v>
      </c>
      <c r="AM18" s="77"/>
      <c r="AN18" s="77"/>
      <c r="AO18" s="128">
        <f t="shared" si="18"/>
        <v>15</v>
      </c>
      <c r="AP18" s="94">
        <v>4</v>
      </c>
      <c r="AQ18" s="128">
        <f t="shared" si="11"/>
        <v>0</v>
      </c>
      <c r="AR18" s="128">
        <f t="shared" si="12"/>
        <v>3</v>
      </c>
      <c r="AS18" s="128">
        <f t="shared" si="13"/>
        <v>0</v>
      </c>
      <c r="AT18" s="128">
        <f t="shared" si="14"/>
        <v>6</v>
      </c>
      <c r="AU18" s="128">
        <f t="shared" si="15"/>
        <v>0</v>
      </c>
      <c r="AV18" s="128">
        <f t="shared" si="16"/>
        <v>6</v>
      </c>
      <c r="AW18" s="128">
        <f t="shared" si="19"/>
        <v>150</v>
      </c>
    </row>
    <row r="19" spans="2:55" s="128" customFormat="1">
      <c r="B19" s="128">
        <v>4</v>
      </c>
      <c r="C19" s="139" t="s">
        <v>21</v>
      </c>
      <c r="D19" s="25" t="s">
        <v>21</v>
      </c>
      <c r="E19" s="24"/>
      <c r="F19" s="24"/>
      <c r="G19" s="25" t="s">
        <v>20</v>
      </c>
      <c r="H19" s="23"/>
      <c r="I19" s="23" t="s">
        <v>20</v>
      </c>
      <c r="J19" s="23"/>
      <c r="K19" s="23"/>
      <c r="L19" s="24" t="s">
        <v>20</v>
      </c>
      <c r="M19" s="24" t="s">
        <v>20</v>
      </c>
      <c r="N19" s="95"/>
      <c r="O19" s="23" t="s">
        <v>17</v>
      </c>
      <c r="P19" s="23"/>
      <c r="Q19" s="23" t="s">
        <v>17</v>
      </c>
      <c r="R19" s="23" t="s">
        <v>17</v>
      </c>
      <c r="S19" s="24"/>
      <c r="T19" s="24"/>
      <c r="U19" s="23" t="s">
        <v>21</v>
      </c>
      <c r="V19" s="23"/>
      <c r="W19" s="23" t="s">
        <v>21</v>
      </c>
      <c r="X19" s="23"/>
      <c r="Y19" s="23"/>
      <c r="Z19" s="24" t="s">
        <v>21</v>
      </c>
      <c r="AA19" s="24" t="s">
        <v>21</v>
      </c>
      <c r="AB19" s="23"/>
      <c r="AC19" s="23" t="s">
        <v>20</v>
      </c>
      <c r="AD19" s="23"/>
      <c r="AE19" s="30" t="s">
        <v>20</v>
      </c>
      <c r="AH19" s="128">
        <v>0</v>
      </c>
      <c r="AI19" s="128">
        <f t="shared" si="17"/>
        <v>16</v>
      </c>
      <c r="AJ19" s="65"/>
      <c r="AK19" s="65"/>
      <c r="AL19" s="65"/>
      <c r="AM19" s="77"/>
      <c r="AN19" s="77"/>
      <c r="AO19" s="128">
        <f t="shared" si="18"/>
        <v>15</v>
      </c>
      <c r="AP19" s="94">
        <v>5</v>
      </c>
      <c r="AQ19" s="128">
        <f t="shared" si="11"/>
        <v>0</v>
      </c>
      <c r="AR19" s="128">
        <f t="shared" si="12"/>
        <v>6</v>
      </c>
      <c r="AS19" s="128">
        <f t="shared" si="13"/>
        <v>0</v>
      </c>
      <c r="AT19" s="128">
        <f t="shared" si="14"/>
        <v>3</v>
      </c>
      <c r="AU19" s="128">
        <f t="shared" si="15"/>
        <v>0</v>
      </c>
      <c r="AV19" s="128">
        <f t="shared" si="16"/>
        <v>6</v>
      </c>
      <c r="AW19" s="128">
        <f t="shared" si="19"/>
        <v>150</v>
      </c>
    </row>
    <row r="20" spans="2:55" s="128" customFormat="1">
      <c r="B20" s="128">
        <v>5</v>
      </c>
      <c r="C20" s="139" t="s">
        <v>17</v>
      </c>
      <c r="D20" s="25" t="s">
        <v>17</v>
      </c>
      <c r="E20" s="24"/>
      <c r="F20" s="24"/>
      <c r="G20" s="25" t="s">
        <v>21</v>
      </c>
      <c r="H20" s="23"/>
      <c r="I20" s="23" t="s">
        <v>21</v>
      </c>
      <c r="J20" s="23"/>
      <c r="K20" s="23"/>
      <c r="L20" s="24" t="s">
        <v>21</v>
      </c>
      <c r="M20" s="24" t="s">
        <v>21</v>
      </c>
      <c r="N20" s="95"/>
      <c r="O20" s="23" t="s">
        <v>20</v>
      </c>
      <c r="P20" s="23"/>
      <c r="Q20" s="23" t="s">
        <v>20</v>
      </c>
      <c r="R20" s="23" t="s">
        <v>20</v>
      </c>
      <c r="S20" s="24"/>
      <c r="T20" s="24"/>
      <c r="U20" s="23" t="s">
        <v>17</v>
      </c>
      <c r="V20" s="23"/>
      <c r="W20" s="23" t="s">
        <v>17</v>
      </c>
      <c r="X20" s="23"/>
      <c r="Y20" s="23"/>
      <c r="Z20" s="24" t="s">
        <v>17</v>
      </c>
      <c r="AA20" s="24" t="s">
        <v>17</v>
      </c>
      <c r="AB20" s="23"/>
      <c r="AC20" s="23" t="s">
        <v>21</v>
      </c>
      <c r="AD20" s="25"/>
      <c r="AE20" s="30" t="s">
        <v>21</v>
      </c>
      <c r="AH20" s="128">
        <v>0</v>
      </c>
      <c r="AI20" s="128">
        <f t="shared" si="17"/>
        <v>16</v>
      </c>
      <c r="AM20" s="77"/>
      <c r="AN20" s="77"/>
      <c r="AO20" s="128">
        <f t="shared" si="18"/>
        <v>15</v>
      </c>
      <c r="AP20" s="94">
        <v>6</v>
      </c>
      <c r="AQ20" s="128">
        <f t="shared" si="11"/>
        <v>0</v>
      </c>
      <c r="AR20" s="128">
        <f t="shared" si="12"/>
        <v>6</v>
      </c>
      <c r="AS20" s="128">
        <f t="shared" si="13"/>
        <v>0</v>
      </c>
      <c r="AT20" s="128">
        <f t="shared" si="14"/>
        <v>6</v>
      </c>
      <c r="AU20" s="128">
        <f t="shared" si="15"/>
        <v>0</v>
      </c>
      <c r="AV20" s="128">
        <f t="shared" si="16"/>
        <v>3</v>
      </c>
      <c r="AW20" s="128">
        <f t="shared" si="19"/>
        <v>150</v>
      </c>
    </row>
    <row r="21" spans="2:55" s="128" customFormat="1" ht="15.75" thickBot="1">
      <c r="B21" s="128">
        <v>6</v>
      </c>
      <c r="C21" s="88" t="s">
        <v>20</v>
      </c>
      <c r="D21" s="32" t="s">
        <v>20</v>
      </c>
      <c r="E21" s="34"/>
      <c r="F21" s="34"/>
      <c r="G21" s="32" t="s">
        <v>17</v>
      </c>
      <c r="H21" s="32"/>
      <c r="I21" s="32" t="s">
        <v>17</v>
      </c>
      <c r="J21" s="32"/>
      <c r="K21" s="32"/>
      <c r="L21" s="34" t="s">
        <v>17</v>
      </c>
      <c r="M21" s="34" t="s">
        <v>17</v>
      </c>
      <c r="N21" s="99"/>
      <c r="O21" s="32" t="s">
        <v>21</v>
      </c>
      <c r="P21" s="32"/>
      <c r="Q21" s="32" t="s">
        <v>21</v>
      </c>
      <c r="R21" s="32" t="s">
        <v>21</v>
      </c>
      <c r="S21" s="34"/>
      <c r="T21" s="34"/>
      <c r="U21" s="32" t="s">
        <v>20</v>
      </c>
      <c r="V21" s="32"/>
      <c r="W21" s="32" t="s">
        <v>20</v>
      </c>
      <c r="X21" s="32"/>
      <c r="Y21" s="32"/>
      <c r="Z21" s="34" t="s">
        <v>20</v>
      </c>
      <c r="AA21" s="34" t="s">
        <v>20</v>
      </c>
      <c r="AB21" s="32"/>
      <c r="AC21" s="32" t="s">
        <v>17</v>
      </c>
      <c r="AD21" s="32"/>
      <c r="AE21" s="91" t="s">
        <v>17</v>
      </c>
      <c r="AH21" s="128">
        <v>0</v>
      </c>
      <c r="AI21" s="128">
        <f t="shared" si="17"/>
        <v>16</v>
      </c>
      <c r="AM21" s="77"/>
      <c r="AN21" s="77"/>
      <c r="AO21" s="71"/>
      <c r="AW21" s="128">
        <f>AVERAGE(AW15:AW20)</f>
        <v>145</v>
      </c>
      <c r="AX21" s="128">
        <f>AW21/31*7</f>
        <v>32.741935483870968</v>
      </c>
    </row>
    <row r="22" spans="2:55" s="128" customFormat="1">
      <c r="B22" s="19"/>
      <c r="AH22" s="19"/>
      <c r="AM22" s="37"/>
      <c r="AN22" s="37"/>
      <c r="AO22" s="71"/>
    </row>
    <row r="23" spans="2:55" s="65" customFormat="1">
      <c r="C23" s="128">
        <f t="shared" ref="C23:AE23" si="20">COUNTIF(C15:C21,"M3")+COUNTIF(C15:C21,"M4")+COUNTIF(C15:C21,"T3")+COUNTIF(C15:C21,"T4")+COUNTIF(C15:C21,"N3")+COUNTIF(C15:C21,"N4")</f>
        <v>3</v>
      </c>
      <c r="D23" s="128">
        <f t="shared" si="20"/>
        <v>3</v>
      </c>
      <c r="E23" s="128">
        <f t="shared" si="20"/>
        <v>3</v>
      </c>
      <c r="F23" s="128">
        <f t="shared" si="20"/>
        <v>3</v>
      </c>
      <c r="G23" s="128">
        <f t="shared" si="20"/>
        <v>3</v>
      </c>
      <c r="H23" s="128">
        <f t="shared" si="20"/>
        <v>3</v>
      </c>
      <c r="I23" s="128">
        <f t="shared" si="20"/>
        <v>3</v>
      </c>
      <c r="J23" s="128">
        <f t="shared" si="20"/>
        <v>3</v>
      </c>
      <c r="K23" s="128">
        <f t="shared" si="20"/>
        <v>3</v>
      </c>
      <c r="L23" s="128">
        <f t="shared" si="20"/>
        <v>3</v>
      </c>
      <c r="M23" s="128">
        <f t="shared" si="20"/>
        <v>3</v>
      </c>
      <c r="N23" s="128">
        <f t="shared" si="20"/>
        <v>3</v>
      </c>
      <c r="O23" s="128">
        <f t="shared" si="20"/>
        <v>3</v>
      </c>
      <c r="P23" s="128">
        <f t="shared" si="20"/>
        <v>3</v>
      </c>
      <c r="Q23" s="128">
        <f t="shared" si="20"/>
        <v>3</v>
      </c>
      <c r="R23" s="128">
        <f t="shared" si="20"/>
        <v>3</v>
      </c>
      <c r="S23" s="128">
        <f t="shared" si="20"/>
        <v>3</v>
      </c>
      <c r="T23" s="128">
        <f t="shared" si="20"/>
        <v>3</v>
      </c>
      <c r="U23" s="128">
        <f t="shared" si="20"/>
        <v>3</v>
      </c>
      <c r="V23" s="128">
        <f t="shared" si="20"/>
        <v>3</v>
      </c>
      <c r="W23" s="128">
        <f t="shared" si="20"/>
        <v>3</v>
      </c>
      <c r="X23" s="128">
        <f t="shared" si="20"/>
        <v>3</v>
      </c>
      <c r="Y23" s="128">
        <f t="shared" si="20"/>
        <v>3</v>
      </c>
      <c r="Z23" s="128">
        <f t="shared" si="20"/>
        <v>3</v>
      </c>
      <c r="AA23" s="128">
        <f t="shared" si="20"/>
        <v>3</v>
      </c>
      <c r="AB23" s="128">
        <f t="shared" si="20"/>
        <v>3</v>
      </c>
      <c r="AC23" s="128">
        <f t="shared" si="20"/>
        <v>3</v>
      </c>
      <c r="AD23" s="128">
        <f t="shared" si="20"/>
        <v>3</v>
      </c>
      <c r="AE23" s="128">
        <f t="shared" si="20"/>
        <v>3</v>
      </c>
      <c r="AF23" s="128"/>
      <c r="AG23" s="128"/>
      <c r="AJ23" s="128"/>
      <c r="AK23" s="128"/>
      <c r="AL23" s="128"/>
      <c r="AM23" s="37"/>
      <c r="AN23" s="37"/>
      <c r="AO23" s="128"/>
      <c r="AX23" s="128"/>
      <c r="AY23" s="128"/>
      <c r="AZ23" s="128"/>
      <c r="BA23" s="128"/>
      <c r="BB23" s="128"/>
      <c r="BC23" s="128"/>
    </row>
    <row r="24" spans="2:55" s="65" customFormat="1" ht="15.75" thickBot="1"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J24" s="37"/>
      <c r="AK24" s="70"/>
      <c r="AL24" s="70"/>
      <c r="AM24" s="76"/>
      <c r="AN24" s="76"/>
      <c r="AO24" s="128"/>
      <c r="AX24" s="128"/>
      <c r="AY24" s="128"/>
      <c r="AZ24" s="128"/>
      <c r="BA24" s="128"/>
      <c r="BB24" s="128"/>
      <c r="BC24" s="128"/>
    </row>
    <row r="25" spans="2:55" s="65" customFormat="1" ht="15.75" thickBot="1">
      <c r="C25" s="217" t="s">
        <v>2</v>
      </c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9"/>
      <c r="AJ25" s="76"/>
      <c r="AK25" s="76"/>
      <c r="AL25" s="76"/>
      <c r="AM25" s="76"/>
      <c r="AN25" s="76"/>
      <c r="AO25" s="128"/>
      <c r="AX25" s="128"/>
      <c r="AY25" s="128"/>
      <c r="AZ25" s="128"/>
      <c r="BA25" s="128"/>
      <c r="BB25" s="128"/>
      <c r="BC25" s="128"/>
    </row>
    <row r="26" spans="2:55" s="128" customFormat="1">
      <c r="C26" s="138" t="s">
        <v>13</v>
      </c>
      <c r="D26" s="135" t="s">
        <v>14</v>
      </c>
      <c r="E26" s="135" t="s">
        <v>15</v>
      </c>
      <c r="F26" s="133" t="s">
        <v>9</v>
      </c>
      <c r="G26" s="133" t="s">
        <v>10</v>
      </c>
      <c r="H26" s="133" t="s">
        <v>11</v>
      </c>
      <c r="I26" s="133" t="s">
        <v>12</v>
      </c>
      <c r="J26" s="133" t="s">
        <v>13</v>
      </c>
      <c r="K26" s="135" t="s">
        <v>14</v>
      </c>
      <c r="L26" s="135" t="s">
        <v>15</v>
      </c>
      <c r="M26" s="133" t="s">
        <v>9</v>
      </c>
      <c r="N26" s="133" t="s">
        <v>10</v>
      </c>
      <c r="O26" s="133" t="s">
        <v>11</v>
      </c>
      <c r="P26" s="133" t="s">
        <v>12</v>
      </c>
      <c r="Q26" s="133" t="s">
        <v>13</v>
      </c>
      <c r="R26" s="135" t="s">
        <v>14</v>
      </c>
      <c r="S26" s="135" t="s">
        <v>15</v>
      </c>
      <c r="T26" s="133" t="s">
        <v>9</v>
      </c>
      <c r="U26" s="133" t="s">
        <v>10</v>
      </c>
      <c r="V26" s="133" t="s">
        <v>11</v>
      </c>
      <c r="W26" s="133" t="s">
        <v>12</v>
      </c>
      <c r="X26" s="133" t="s">
        <v>13</v>
      </c>
      <c r="Y26" s="135" t="s">
        <v>14</v>
      </c>
      <c r="Z26" s="135" t="s">
        <v>15</v>
      </c>
      <c r="AA26" s="133" t="s">
        <v>9</v>
      </c>
      <c r="AB26" s="133" t="s">
        <v>10</v>
      </c>
      <c r="AC26" s="133" t="s">
        <v>11</v>
      </c>
      <c r="AD26" s="134" t="s">
        <v>12</v>
      </c>
      <c r="AE26" s="134" t="s">
        <v>13</v>
      </c>
      <c r="AF26" s="135" t="s">
        <v>14</v>
      </c>
      <c r="AG26" s="140" t="s">
        <v>15</v>
      </c>
      <c r="AM26" s="76"/>
      <c r="AN26" s="76"/>
      <c r="AO26" s="65" t="s">
        <v>26</v>
      </c>
      <c r="AP26" s="93" t="s">
        <v>22</v>
      </c>
      <c r="AQ26" s="65" t="s">
        <v>16</v>
      </c>
      <c r="AR26" s="65" t="s">
        <v>17</v>
      </c>
      <c r="AS26" s="65" t="s">
        <v>19</v>
      </c>
      <c r="AT26" s="65" t="s">
        <v>20</v>
      </c>
      <c r="AU26" s="65" t="s">
        <v>18</v>
      </c>
      <c r="AV26" s="65" t="s">
        <v>21</v>
      </c>
      <c r="AW26" s="65" t="s">
        <v>36</v>
      </c>
      <c r="AX26" s="65"/>
    </row>
    <row r="27" spans="2:55" s="128" customFormat="1">
      <c r="B27" s="128" t="s">
        <v>25</v>
      </c>
      <c r="C27" s="129">
        <v>1</v>
      </c>
      <c r="D27" s="130">
        <v>2</v>
      </c>
      <c r="E27" s="130">
        <v>3</v>
      </c>
      <c r="F27" s="130">
        <v>4</v>
      </c>
      <c r="G27" s="130">
        <v>5</v>
      </c>
      <c r="H27" s="130">
        <v>6</v>
      </c>
      <c r="I27" s="130">
        <v>7</v>
      </c>
      <c r="J27" s="130">
        <v>8</v>
      </c>
      <c r="K27" s="130">
        <v>9</v>
      </c>
      <c r="L27" s="130">
        <v>10</v>
      </c>
      <c r="M27" s="130">
        <v>11</v>
      </c>
      <c r="N27" s="130">
        <v>12</v>
      </c>
      <c r="O27" s="130">
        <v>13</v>
      </c>
      <c r="P27" s="130">
        <v>14</v>
      </c>
      <c r="Q27" s="130">
        <v>15</v>
      </c>
      <c r="R27" s="130">
        <v>16</v>
      </c>
      <c r="S27" s="130">
        <v>17</v>
      </c>
      <c r="T27" s="130">
        <v>18</v>
      </c>
      <c r="U27" s="130">
        <v>19</v>
      </c>
      <c r="V27" s="130">
        <v>20</v>
      </c>
      <c r="W27" s="130">
        <v>21</v>
      </c>
      <c r="X27" s="130">
        <v>22</v>
      </c>
      <c r="Y27" s="130">
        <v>23</v>
      </c>
      <c r="Z27" s="130">
        <v>24</v>
      </c>
      <c r="AA27" s="130">
        <v>25</v>
      </c>
      <c r="AB27" s="130">
        <v>26</v>
      </c>
      <c r="AC27" s="130">
        <v>27</v>
      </c>
      <c r="AD27" s="130">
        <v>28</v>
      </c>
      <c r="AE27" s="130">
        <v>29</v>
      </c>
      <c r="AF27" s="130">
        <v>30</v>
      </c>
      <c r="AG27" s="131">
        <v>31</v>
      </c>
      <c r="AH27" s="128" t="s">
        <v>47</v>
      </c>
      <c r="AI27" s="128" t="s">
        <v>9</v>
      </c>
      <c r="AM27" s="76"/>
      <c r="AN27" s="76"/>
      <c r="AO27" s="128">
        <f>SUM(AQ27:AV27)</f>
        <v>16</v>
      </c>
      <c r="AP27" s="94">
        <v>1</v>
      </c>
      <c r="AQ27" s="128">
        <f t="shared" ref="AQ27:AQ32" si="21">COUNTIF(C28:AG28,"M3")</f>
        <v>0</v>
      </c>
      <c r="AR27" s="128">
        <f t="shared" ref="AR27:AR32" si="22">COUNTIF(C28:AG28,"M4")</f>
        <v>7</v>
      </c>
      <c r="AS27" s="128">
        <f t="shared" ref="AS27:AS32" si="23">COUNTIF(C28:AG28,"T3")</f>
        <v>0</v>
      </c>
      <c r="AT27" s="128">
        <f t="shared" ref="AT27:AT32" si="24">COUNTIF(C28:AG28,"T4")</f>
        <v>5</v>
      </c>
      <c r="AU27" s="128">
        <f t="shared" ref="AU27:AU32" si="25">COUNTIF(C28:AG28,"N3")</f>
        <v>0</v>
      </c>
      <c r="AV27" s="128">
        <f t="shared" ref="AV27:AV32" si="26">COUNTIF(C28:AG28,"N4")</f>
        <v>4</v>
      </c>
      <c r="AW27" s="128">
        <f>AQ27*8+AR27*10+AS27*8+AT27*10+AU27*10+AV27*10</f>
        <v>160</v>
      </c>
    </row>
    <row r="28" spans="2:55" s="128" customFormat="1">
      <c r="B28" s="128">
        <v>1</v>
      </c>
      <c r="C28" s="85"/>
      <c r="D28" s="24" t="s">
        <v>20</v>
      </c>
      <c r="E28" s="24" t="s">
        <v>20</v>
      </c>
      <c r="F28" s="25"/>
      <c r="G28" s="25" t="s">
        <v>17</v>
      </c>
      <c r="H28" s="25"/>
      <c r="I28" s="25" t="s">
        <v>17</v>
      </c>
      <c r="J28" s="25" t="s">
        <v>17</v>
      </c>
      <c r="K28" s="24"/>
      <c r="L28" s="24"/>
      <c r="M28" s="25" t="s">
        <v>21</v>
      </c>
      <c r="N28" s="23"/>
      <c r="O28" s="23" t="s">
        <v>21</v>
      </c>
      <c r="P28" s="23"/>
      <c r="Q28" s="23"/>
      <c r="R28" s="24" t="s">
        <v>21</v>
      </c>
      <c r="S28" s="24" t="s">
        <v>21</v>
      </c>
      <c r="T28" s="23"/>
      <c r="U28" s="23" t="s">
        <v>20</v>
      </c>
      <c r="V28" s="25"/>
      <c r="W28" s="25" t="s">
        <v>20</v>
      </c>
      <c r="X28" s="25" t="s">
        <v>20</v>
      </c>
      <c r="Y28" s="24"/>
      <c r="Z28" s="24"/>
      <c r="AA28" s="95" t="s">
        <v>17</v>
      </c>
      <c r="AB28" s="95"/>
      <c r="AC28" s="95" t="s">
        <v>17</v>
      </c>
      <c r="AD28" s="22"/>
      <c r="AE28" s="22"/>
      <c r="AF28" s="24" t="s">
        <v>17</v>
      </c>
      <c r="AG28" s="141" t="s">
        <v>17</v>
      </c>
      <c r="AH28" s="128">
        <f>COUNTIF(AD28,"M3")+COUNTIF(AD28,"M4")+COUNTIF(AD28,"T3")+COUNTIF(AD28,"T4")+COUNTIF(AD28,"N3")+COUNTIF(AD28,"N4")+COUNTIF(AE28,"M3")+COUNTIF(AE28,"M4")+COUNTIF(AE28,"T3")+COUNTIF(AE28,"T4")+COUNTIF(AE28,"N3")+COUNTIF(AE28,"N4")</f>
        <v>0</v>
      </c>
      <c r="AI28" s="128">
        <f t="shared" ref="AI28:AI33" si="27">COUNTIF(C28:AG28,"L")+COUNTBLANK(C28:AG28)</f>
        <v>15</v>
      </c>
      <c r="AM28" s="76"/>
      <c r="AN28" s="76"/>
      <c r="AO28" s="128">
        <f t="shared" ref="AO28:AO32" si="28">SUM(AQ28:AV28)</f>
        <v>16</v>
      </c>
      <c r="AP28" s="94">
        <v>2</v>
      </c>
      <c r="AQ28" s="128">
        <f t="shared" si="21"/>
        <v>0</v>
      </c>
      <c r="AR28" s="128">
        <f t="shared" si="22"/>
        <v>3</v>
      </c>
      <c r="AS28" s="128">
        <f t="shared" si="23"/>
        <v>0</v>
      </c>
      <c r="AT28" s="128">
        <f t="shared" si="24"/>
        <v>8</v>
      </c>
      <c r="AU28" s="128">
        <f t="shared" si="25"/>
        <v>0</v>
      </c>
      <c r="AV28" s="128">
        <f t="shared" si="26"/>
        <v>5</v>
      </c>
      <c r="AW28" s="128">
        <f t="shared" ref="AW28:AW32" si="29">AQ28*8+AR28*10+AS28*8+AT28*10+AU28*10+AV28*10</f>
        <v>160</v>
      </c>
    </row>
    <row r="29" spans="2:55" s="128" customFormat="1">
      <c r="B29" s="128">
        <v>2</v>
      </c>
      <c r="C29" s="85"/>
      <c r="D29" s="24" t="s">
        <v>21</v>
      </c>
      <c r="E29" s="24" t="s">
        <v>21</v>
      </c>
      <c r="F29" s="25"/>
      <c r="G29" s="25" t="s">
        <v>20</v>
      </c>
      <c r="H29" s="25"/>
      <c r="I29" s="25" t="s">
        <v>20</v>
      </c>
      <c r="J29" s="25" t="s">
        <v>20</v>
      </c>
      <c r="K29" s="24"/>
      <c r="L29" s="24"/>
      <c r="M29" s="25" t="s">
        <v>17</v>
      </c>
      <c r="N29" s="23"/>
      <c r="O29" s="23" t="s">
        <v>17</v>
      </c>
      <c r="P29" s="23"/>
      <c r="Q29" s="23"/>
      <c r="R29" s="24" t="s">
        <v>17</v>
      </c>
      <c r="S29" s="24" t="s">
        <v>20</v>
      </c>
      <c r="T29" s="25"/>
      <c r="U29" s="25" t="s">
        <v>21</v>
      </c>
      <c r="V29" s="25"/>
      <c r="W29" s="25" t="s">
        <v>21</v>
      </c>
      <c r="X29" s="25" t="s">
        <v>21</v>
      </c>
      <c r="Y29" s="24"/>
      <c r="Z29" s="24"/>
      <c r="AA29" s="95" t="s">
        <v>20</v>
      </c>
      <c r="AB29" s="95"/>
      <c r="AC29" s="95" t="s">
        <v>20</v>
      </c>
      <c r="AD29" s="22"/>
      <c r="AE29" s="22"/>
      <c r="AF29" s="24" t="s">
        <v>20</v>
      </c>
      <c r="AG29" s="141" t="s">
        <v>20</v>
      </c>
      <c r="AH29" s="128">
        <f t="shared" ref="AH29:AH33" si="30">COUNTIF(AD29,"M3")+COUNTIF(AD29,"M4")+COUNTIF(AD29,"T3")+COUNTIF(AD29,"T4")+COUNTIF(AD29,"N3")+COUNTIF(AD29,"N4")+COUNTIF(AE29,"M3")+COUNTIF(AE29,"M4")+COUNTIF(AE29,"T3")+COUNTIF(AE29,"T4")+COUNTIF(AE29,"N3")+COUNTIF(AE29,"N4")</f>
        <v>0</v>
      </c>
      <c r="AI29" s="128">
        <f t="shared" si="27"/>
        <v>15</v>
      </c>
      <c r="AM29" s="92"/>
      <c r="AN29" s="92"/>
      <c r="AO29" s="128">
        <f t="shared" si="28"/>
        <v>16</v>
      </c>
      <c r="AP29" s="94">
        <v>3</v>
      </c>
      <c r="AQ29" s="128">
        <f t="shared" si="21"/>
        <v>0</v>
      </c>
      <c r="AR29" s="128">
        <f t="shared" si="22"/>
        <v>5</v>
      </c>
      <c r="AS29" s="128">
        <f t="shared" si="23"/>
        <v>0</v>
      </c>
      <c r="AT29" s="128">
        <f t="shared" si="24"/>
        <v>4</v>
      </c>
      <c r="AU29" s="128">
        <f t="shared" si="25"/>
        <v>0</v>
      </c>
      <c r="AV29" s="128">
        <f t="shared" si="26"/>
        <v>7</v>
      </c>
      <c r="AW29" s="128">
        <f t="shared" si="29"/>
        <v>160</v>
      </c>
    </row>
    <row r="30" spans="2:55" s="128" customFormat="1">
      <c r="B30" s="128">
        <v>3</v>
      </c>
      <c r="C30" s="85"/>
      <c r="D30" s="24" t="s">
        <v>17</v>
      </c>
      <c r="E30" s="24" t="s">
        <v>17</v>
      </c>
      <c r="F30" s="25"/>
      <c r="G30" s="25" t="s">
        <v>21</v>
      </c>
      <c r="H30" s="25"/>
      <c r="I30" s="25" t="s">
        <v>21</v>
      </c>
      <c r="J30" s="25" t="s">
        <v>21</v>
      </c>
      <c r="K30" s="24"/>
      <c r="L30" s="24"/>
      <c r="M30" s="25" t="s">
        <v>20</v>
      </c>
      <c r="N30" s="23"/>
      <c r="O30" s="23" t="s">
        <v>20</v>
      </c>
      <c r="P30" s="23"/>
      <c r="Q30" s="23"/>
      <c r="R30" s="24" t="s">
        <v>20</v>
      </c>
      <c r="S30" s="24" t="s">
        <v>20</v>
      </c>
      <c r="T30" s="137"/>
      <c r="U30" s="23" t="s">
        <v>17</v>
      </c>
      <c r="V30" s="23"/>
      <c r="W30" s="23" t="s">
        <v>17</v>
      </c>
      <c r="X30" s="23" t="s">
        <v>17</v>
      </c>
      <c r="Y30" s="24"/>
      <c r="Z30" s="24"/>
      <c r="AA30" s="95" t="s">
        <v>21</v>
      </c>
      <c r="AB30" s="95"/>
      <c r="AC30" s="95" t="s">
        <v>21</v>
      </c>
      <c r="AD30" s="22"/>
      <c r="AE30" s="22"/>
      <c r="AF30" s="24" t="s">
        <v>21</v>
      </c>
      <c r="AG30" s="141" t="s">
        <v>21</v>
      </c>
      <c r="AH30" s="128">
        <f t="shared" si="30"/>
        <v>0</v>
      </c>
      <c r="AI30" s="128">
        <f t="shared" si="27"/>
        <v>15</v>
      </c>
      <c r="AM30" s="76"/>
      <c r="AN30" s="76"/>
      <c r="AO30" s="128">
        <f t="shared" si="28"/>
        <v>15</v>
      </c>
      <c r="AP30" s="94">
        <v>4</v>
      </c>
      <c r="AQ30" s="128">
        <f t="shared" si="21"/>
        <v>0</v>
      </c>
      <c r="AR30" s="128">
        <f t="shared" si="22"/>
        <v>7</v>
      </c>
      <c r="AS30" s="128">
        <f t="shared" si="23"/>
        <v>0</v>
      </c>
      <c r="AT30" s="128">
        <f t="shared" si="24"/>
        <v>5</v>
      </c>
      <c r="AU30" s="128">
        <f t="shared" si="25"/>
        <v>0</v>
      </c>
      <c r="AV30" s="128">
        <f t="shared" si="26"/>
        <v>3</v>
      </c>
      <c r="AW30" s="128">
        <f t="shared" si="29"/>
        <v>150</v>
      </c>
    </row>
    <row r="31" spans="2:55" s="128" customFormat="1">
      <c r="B31" s="128">
        <v>4</v>
      </c>
      <c r="C31" s="85" t="s">
        <v>20</v>
      </c>
      <c r="D31" s="24"/>
      <c r="E31" s="24"/>
      <c r="F31" s="25" t="s">
        <v>17</v>
      </c>
      <c r="G31" s="23"/>
      <c r="H31" s="23" t="s">
        <v>17</v>
      </c>
      <c r="I31" s="23"/>
      <c r="J31" s="23"/>
      <c r="K31" s="24" t="s">
        <v>17</v>
      </c>
      <c r="L31" s="24" t="s">
        <v>17</v>
      </c>
      <c r="M31" s="95"/>
      <c r="N31" s="23" t="s">
        <v>21</v>
      </c>
      <c r="O31" s="25"/>
      <c r="P31" s="25" t="s">
        <v>21</v>
      </c>
      <c r="Q31" s="25" t="s">
        <v>21</v>
      </c>
      <c r="R31" s="24"/>
      <c r="S31" s="24"/>
      <c r="T31" s="25" t="s">
        <v>20</v>
      </c>
      <c r="U31" s="23"/>
      <c r="V31" s="23" t="s">
        <v>20</v>
      </c>
      <c r="W31" s="23"/>
      <c r="X31" s="23"/>
      <c r="Y31" s="24" t="s">
        <v>20</v>
      </c>
      <c r="Z31" s="24" t="s">
        <v>20</v>
      </c>
      <c r="AA31" s="95"/>
      <c r="AB31" s="95" t="s">
        <v>17</v>
      </c>
      <c r="AC31" s="95"/>
      <c r="AD31" s="22" t="s">
        <v>17</v>
      </c>
      <c r="AE31" s="22" t="s">
        <v>17</v>
      </c>
      <c r="AF31" s="24"/>
      <c r="AG31" s="141"/>
      <c r="AH31" s="128">
        <f t="shared" si="30"/>
        <v>2</v>
      </c>
      <c r="AI31" s="128">
        <f t="shared" si="27"/>
        <v>16</v>
      </c>
      <c r="AM31" s="76"/>
      <c r="AN31" s="76"/>
      <c r="AO31" s="128">
        <f t="shared" si="28"/>
        <v>15</v>
      </c>
      <c r="AP31" s="94">
        <v>5</v>
      </c>
      <c r="AQ31" s="128">
        <f t="shared" si="21"/>
        <v>0</v>
      </c>
      <c r="AR31" s="128">
        <f t="shared" si="22"/>
        <v>3</v>
      </c>
      <c r="AS31" s="128">
        <f t="shared" si="23"/>
        <v>0</v>
      </c>
      <c r="AT31" s="128">
        <f t="shared" si="24"/>
        <v>7</v>
      </c>
      <c r="AU31" s="128">
        <f t="shared" si="25"/>
        <v>0</v>
      </c>
      <c r="AV31" s="128">
        <f t="shared" si="26"/>
        <v>5</v>
      </c>
      <c r="AW31" s="128">
        <f t="shared" si="29"/>
        <v>150</v>
      </c>
    </row>
    <row r="32" spans="2:55" s="128" customFormat="1">
      <c r="B32" s="128">
        <v>5</v>
      </c>
      <c r="C32" s="85" t="s">
        <v>21</v>
      </c>
      <c r="D32" s="24"/>
      <c r="E32" s="24"/>
      <c r="F32" s="25" t="s">
        <v>20</v>
      </c>
      <c r="G32" s="23"/>
      <c r="H32" s="23" t="s">
        <v>20</v>
      </c>
      <c r="I32" s="23"/>
      <c r="J32" s="23"/>
      <c r="K32" s="24" t="s">
        <v>20</v>
      </c>
      <c r="L32" s="24" t="s">
        <v>20</v>
      </c>
      <c r="M32" s="23"/>
      <c r="N32" s="23" t="s">
        <v>17</v>
      </c>
      <c r="O32" s="25"/>
      <c r="P32" s="25" t="s">
        <v>17</v>
      </c>
      <c r="Q32" s="25" t="s">
        <v>17</v>
      </c>
      <c r="R32" s="24"/>
      <c r="S32" s="24"/>
      <c r="T32" s="25" t="s">
        <v>21</v>
      </c>
      <c r="U32" s="23"/>
      <c r="V32" s="23" t="s">
        <v>21</v>
      </c>
      <c r="W32" s="23"/>
      <c r="X32" s="23"/>
      <c r="Y32" s="24" t="s">
        <v>21</v>
      </c>
      <c r="Z32" s="24" t="s">
        <v>21</v>
      </c>
      <c r="AA32" s="95"/>
      <c r="AB32" s="95" t="s">
        <v>20</v>
      </c>
      <c r="AC32" s="95"/>
      <c r="AD32" s="22" t="s">
        <v>20</v>
      </c>
      <c r="AE32" s="22" t="s">
        <v>20</v>
      </c>
      <c r="AF32" s="24"/>
      <c r="AG32" s="141"/>
      <c r="AH32" s="128">
        <f t="shared" si="30"/>
        <v>2</v>
      </c>
      <c r="AI32" s="128">
        <f t="shared" si="27"/>
        <v>16</v>
      </c>
      <c r="AM32" s="76"/>
      <c r="AN32" s="76"/>
      <c r="AO32" s="128">
        <f t="shared" si="28"/>
        <v>15</v>
      </c>
      <c r="AP32" s="94">
        <v>6</v>
      </c>
      <c r="AQ32" s="128">
        <f t="shared" si="21"/>
        <v>0</v>
      </c>
      <c r="AR32" s="128">
        <f t="shared" si="22"/>
        <v>5</v>
      </c>
      <c r="AS32" s="128">
        <f t="shared" si="23"/>
        <v>0</v>
      </c>
      <c r="AT32" s="128">
        <f t="shared" si="24"/>
        <v>3</v>
      </c>
      <c r="AU32" s="128">
        <f t="shared" si="25"/>
        <v>0</v>
      </c>
      <c r="AV32" s="128">
        <f t="shared" si="26"/>
        <v>7</v>
      </c>
      <c r="AW32" s="128">
        <f t="shared" si="29"/>
        <v>150</v>
      </c>
    </row>
    <row r="33" spans="2:975" ht="15.75" thickBot="1">
      <c r="B33" s="128">
        <v>6</v>
      </c>
      <c r="C33" s="88" t="s">
        <v>17</v>
      </c>
      <c r="D33" s="34"/>
      <c r="E33" s="34"/>
      <c r="F33" s="35" t="s">
        <v>21</v>
      </c>
      <c r="G33" s="32"/>
      <c r="H33" s="32" t="s">
        <v>21</v>
      </c>
      <c r="I33" s="32"/>
      <c r="J33" s="32"/>
      <c r="K33" s="34" t="s">
        <v>21</v>
      </c>
      <c r="L33" s="34" t="s">
        <v>21</v>
      </c>
      <c r="M33" s="99"/>
      <c r="N33" s="32" t="s">
        <v>20</v>
      </c>
      <c r="O33" s="32"/>
      <c r="P33" s="32" t="s">
        <v>20</v>
      </c>
      <c r="Q33" s="32" t="s">
        <v>20</v>
      </c>
      <c r="R33" s="34"/>
      <c r="S33" s="34"/>
      <c r="T33" s="32" t="s">
        <v>17</v>
      </c>
      <c r="U33" s="99"/>
      <c r="V33" s="32" t="s">
        <v>17</v>
      </c>
      <c r="W33" s="32"/>
      <c r="X33" s="99"/>
      <c r="Y33" s="34" t="s">
        <v>17</v>
      </c>
      <c r="Z33" s="34" t="s">
        <v>17</v>
      </c>
      <c r="AA33" s="142"/>
      <c r="AB33" s="99" t="s">
        <v>21</v>
      </c>
      <c r="AC33" s="99"/>
      <c r="AD33" s="33" t="s">
        <v>21</v>
      </c>
      <c r="AE33" s="33" t="s">
        <v>21</v>
      </c>
      <c r="AF33" s="34"/>
      <c r="AG33" s="143"/>
      <c r="AH33" s="128">
        <f t="shared" si="30"/>
        <v>2</v>
      </c>
      <c r="AI33" s="128">
        <f t="shared" si="27"/>
        <v>16</v>
      </c>
      <c r="AO33" s="71"/>
      <c r="AW33" s="128">
        <f>AVERAGE(AW27:AW32)</f>
        <v>155</v>
      </c>
      <c r="AX33" s="128">
        <f>AW33/31*7</f>
        <v>35</v>
      </c>
    </row>
    <row r="34" spans="2:975">
      <c r="B34" s="37"/>
      <c r="AH34" s="37"/>
      <c r="AI34" s="76"/>
      <c r="AJ34" s="65"/>
      <c r="AK34" s="65"/>
      <c r="AL34" s="65"/>
      <c r="AM34" s="37"/>
      <c r="AN34" s="37"/>
      <c r="AO34" s="71"/>
    </row>
    <row r="35" spans="2:975" s="77" customFormat="1">
      <c r="B35" s="76"/>
      <c r="C35" s="128">
        <f t="shared" ref="C35:AF35" si="31">COUNTIF(C27:C33,"M3")+COUNTIF(C27:C33,"M4")+COUNTIF(C27:C33,"T3")+COUNTIF(C27:C33,"T4")+COUNTIF(C27:C33,"N3")+COUNTIF(C27:C33,"N4")</f>
        <v>3</v>
      </c>
      <c r="D35" s="128">
        <f t="shared" si="31"/>
        <v>3</v>
      </c>
      <c r="E35" s="128">
        <f t="shared" si="31"/>
        <v>3</v>
      </c>
      <c r="F35" s="128">
        <f t="shared" si="31"/>
        <v>3</v>
      </c>
      <c r="G35" s="128">
        <f t="shared" si="31"/>
        <v>3</v>
      </c>
      <c r="H35" s="128">
        <f t="shared" si="31"/>
        <v>3</v>
      </c>
      <c r="I35" s="128">
        <f t="shared" si="31"/>
        <v>3</v>
      </c>
      <c r="J35" s="128">
        <f t="shared" si="31"/>
        <v>3</v>
      </c>
      <c r="K35" s="128">
        <f t="shared" si="31"/>
        <v>3</v>
      </c>
      <c r="L35" s="128">
        <f t="shared" si="31"/>
        <v>3</v>
      </c>
      <c r="M35" s="128">
        <f t="shared" si="31"/>
        <v>3</v>
      </c>
      <c r="N35" s="128">
        <f t="shared" si="31"/>
        <v>3</v>
      </c>
      <c r="O35" s="128">
        <f t="shared" si="31"/>
        <v>3</v>
      </c>
      <c r="P35" s="128">
        <f t="shared" si="31"/>
        <v>3</v>
      </c>
      <c r="Q35" s="128">
        <f t="shared" si="31"/>
        <v>3</v>
      </c>
      <c r="R35" s="128">
        <f t="shared" si="31"/>
        <v>3</v>
      </c>
      <c r="S35" s="128">
        <f t="shared" si="31"/>
        <v>3</v>
      </c>
      <c r="T35" s="128">
        <f t="shared" si="31"/>
        <v>3</v>
      </c>
      <c r="U35" s="128">
        <f t="shared" si="31"/>
        <v>3</v>
      </c>
      <c r="V35" s="128">
        <f t="shared" si="31"/>
        <v>3</v>
      </c>
      <c r="W35" s="128">
        <f t="shared" si="31"/>
        <v>3</v>
      </c>
      <c r="X35" s="128">
        <f t="shared" si="31"/>
        <v>3</v>
      </c>
      <c r="Y35" s="128">
        <f t="shared" si="31"/>
        <v>3</v>
      </c>
      <c r="Z35" s="128">
        <f t="shared" si="31"/>
        <v>3</v>
      </c>
      <c r="AA35" s="128">
        <f t="shared" si="31"/>
        <v>3</v>
      </c>
      <c r="AB35" s="128">
        <f t="shared" si="31"/>
        <v>3</v>
      </c>
      <c r="AC35" s="128">
        <f t="shared" si="31"/>
        <v>3</v>
      </c>
      <c r="AD35" s="128">
        <f t="shared" si="31"/>
        <v>3</v>
      </c>
      <c r="AE35" s="128">
        <f t="shared" si="31"/>
        <v>3</v>
      </c>
      <c r="AF35" s="128">
        <f t="shared" si="31"/>
        <v>3</v>
      </c>
      <c r="AG35" s="128"/>
      <c r="AH35" s="76"/>
      <c r="AI35" s="76"/>
      <c r="AJ35" s="128"/>
      <c r="AK35" s="128"/>
      <c r="AL35" s="128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  <c r="IV35" s="76"/>
      <c r="IW35" s="76"/>
      <c r="IX35" s="76"/>
      <c r="IY35" s="76"/>
      <c r="IZ35" s="76"/>
      <c r="JA35" s="76"/>
      <c r="JB35" s="76"/>
      <c r="JC35" s="76"/>
      <c r="JD35" s="76"/>
      <c r="JE35" s="76"/>
      <c r="JF35" s="76"/>
      <c r="JG35" s="76"/>
      <c r="JH35" s="76"/>
      <c r="JI35" s="76"/>
      <c r="JJ35" s="76"/>
      <c r="JK35" s="76"/>
      <c r="JL35" s="76"/>
      <c r="JM35" s="76"/>
      <c r="JN35" s="76"/>
      <c r="JO35" s="76"/>
      <c r="JP35" s="76"/>
      <c r="JQ35" s="76"/>
      <c r="JR35" s="76"/>
      <c r="JS35" s="76"/>
      <c r="JT35" s="76"/>
      <c r="JU35" s="76"/>
      <c r="JV35" s="76"/>
      <c r="JW35" s="76"/>
      <c r="JX35" s="76"/>
      <c r="JY35" s="76"/>
      <c r="JZ35" s="76"/>
      <c r="KA35" s="76"/>
      <c r="KB35" s="76"/>
      <c r="KC35" s="76"/>
      <c r="KD35" s="76"/>
      <c r="KE35" s="76"/>
      <c r="KF35" s="76"/>
      <c r="KG35" s="76"/>
      <c r="KH35" s="76"/>
      <c r="KI35" s="76"/>
      <c r="KJ35" s="76"/>
      <c r="KK35" s="76"/>
      <c r="KL35" s="76"/>
      <c r="KM35" s="76"/>
      <c r="KN35" s="76"/>
      <c r="KO35" s="76"/>
      <c r="KP35" s="76"/>
      <c r="KQ35" s="76"/>
      <c r="KR35" s="76"/>
      <c r="KS35" s="76"/>
      <c r="KT35" s="76"/>
      <c r="KU35" s="76"/>
      <c r="KV35" s="76"/>
      <c r="KW35" s="76"/>
      <c r="KX35" s="76"/>
      <c r="KY35" s="76"/>
      <c r="KZ35" s="76"/>
      <c r="LA35" s="76"/>
      <c r="LB35" s="76"/>
      <c r="LC35" s="76"/>
      <c r="LD35" s="76"/>
      <c r="LE35" s="76"/>
      <c r="LF35" s="76"/>
      <c r="LG35" s="76"/>
      <c r="LH35" s="76"/>
      <c r="LI35" s="76"/>
      <c r="LJ35" s="76"/>
      <c r="LK35" s="76"/>
      <c r="LL35" s="76"/>
      <c r="LM35" s="76"/>
      <c r="LN35" s="76"/>
      <c r="LO35" s="76"/>
      <c r="LP35" s="76"/>
      <c r="LQ35" s="76"/>
      <c r="LR35" s="76"/>
      <c r="LS35" s="76"/>
      <c r="LT35" s="76"/>
      <c r="LU35" s="76"/>
      <c r="LV35" s="76"/>
      <c r="LW35" s="76"/>
      <c r="LX35" s="76"/>
      <c r="LY35" s="76"/>
      <c r="LZ35" s="76"/>
      <c r="MA35" s="76"/>
      <c r="MB35" s="76"/>
      <c r="MC35" s="76"/>
      <c r="MD35" s="76"/>
      <c r="ME35" s="76"/>
      <c r="MF35" s="76"/>
      <c r="MG35" s="76"/>
      <c r="MH35" s="76"/>
      <c r="MI35" s="76"/>
      <c r="MJ35" s="76"/>
      <c r="MK35" s="76"/>
      <c r="ML35" s="76"/>
      <c r="MM35" s="76"/>
      <c r="MN35" s="76"/>
      <c r="MO35" s="76"/>
      <c r="MP35" s="76"/>
      <c r="MQ35" s="76"/>
      <c r="MR35" s="76"/>
      <c r="MS35" s="76"/>
      <c r="MT35" s="76"/>
      <c r="MU35" s="76"/>
      <c r="MV35" s="76"/>
      <c r="MW35" s="76"/>
      <c r="MX35" s="76"/>
      <c r="MY35" s="76"/>
      <c r="MZ35" s="76"/>
      <c r="NA35" s="76"/>
      <c r="NB35" s="76"/>
      <c r="NC35" s="76"/>
      <c r="ND35" s="76"/>
      <c r="NE35" s="76"/>
      <c r="NF35" s="76"/>
      <c r="NG35" s="76"/>
      <c r="NH35" s="76"/>
      <c r="NI35" s="76"/>
      <c r="NJ35" s="76"/>
      <c r="NK35" s="76"/>
      <c r="NL35" s="76"/>
      <c r="NM35" s="76"/>
      <c r="NN35" s="76"/>
      <c r="NO35" s="76"/>
      <c r="NP35" s="76"/>
      <c r="NQ35" s="76"/>
      <c r="NR35" s="76"/>
      <c r="NS35" s="76"/>
      <c r="NT35" s="76"/>
      <c r="NU35" s="76"/>
      <c r="NV35" s="76"/>
      <c r="NW35" s="76"/>
      <c r="NX35" s="76"/>
      <c r="NY35" s="76"/>
      <c r="NZ35" s="76"/>
      <c r="OA35" s="76"/>
      <c r="OB35" s="76"/>
      <c r="OC35" s="76"/>
      <c r="OD35" s="76"/>
      <c r="OE35" s="76"/>
      <c r="OF35" s="76"/>
      <c r="OG35" s="76"/>
      <c r="OH35" s="76"/>
      <c r="OI35" s="76"/>
      <c r="OJ35" s="76"/>
      <c r="OK35" s="76"/>
      <c r="OL35" s="76"/>
      <c r="OM35" s="76"/>
      <c r="ON35" s="76"/>
      <c r="OO35" s="76"/>
      <c r="OP35" s="76"/>
      <c r="OQ35" s="76"/>
      <c r="OR35" s="76"/>
      <c r="OS35" s="76"/>
      <c r="OT35" s="76"/>
      <c r="OU35" s="76"/>
      <c r="OV35" s="76"/>
      <c r="OW35" s="76"/>
      <c r="OX35" s="76"/>
      <c r="OY35" s="76"/>
      <c r="OZ35" s="76"/>
      <c r="PA35" s="76"/>
      <c r="PB35" s="76"/>
      <c r="PC35" s="76"/>
      <c r="PD35" s="76"/>
      <c r="PE35" s="76"/>
      <c r="PF35" s="76"/>
      <c r="PG35" s="76"/>
      <c r="PH35" s="76"/>
      <c r="PI35" s="76"/>
      <c r="PJ35" s="76"/>
      <c r="PK35" s="76"/>
      <c r="PL35" s="76"/>
      <c r="PM35" s="76"/>
      <c r="PN35" s="76"/>
      <c r="PO35" s="76"/>
      <c r="PP35" s="76"/>
      <c r="PQ35" s="76"/>
      <c r="PR35" s="76"/>
      <c r="PS35" s="76"/>
      <c r="PT35" s="76"/>
      <c r="PU35" s="76"/>
      <c r="PV35" s="76"/>
      <c r="PW35" s="76"/>
      <c r="PX35" s="76"/>
      <c r="PY35" s="76"/>
      <c r="PZ35" s="76"/>
      <c r="QA35" s="76"/>
      <c r="QB35" s="76"/>
      <c r="QC35" s="76"/>
      <c r="QD35" s="76"/>
      <c r="QE35" s="76"/>
      <c r="QF35" s="76"/>
      <c r="QG35" s="76"/>
      <c r="QH35" s="76"/>
      <c r="QI35" s="76"/>
      <c r="QJ35" s="76"/>
      <c r="QK35" s="76"/>
      <c r="QL35" s="76"/>
      <c r="QM35" s="76"/>
      <c r="QN35" s="76"/>
      <c r="QO35" s="76"/>
      <c r="QP35" s="76"/>
      <c r="QQ35" s="76"/>
      <c r="QR35" s="76"/>
      <c r="QS35" s="76"/>
      <c r="QT35" s="76"/>
      <c r="QU35" s="76"/>
      <c r="QV35" s="76"/>
      <c r="QW35" s="76"/>
      <c r="QX35" s="76"/>
      <c r="QY35" s="76"/>
      <c r="QZ35" s="76"/>
      <c r="RA35" s="76"/>
      <c r="RB35" s="76"/>
      <c r="RC35" s="76"/>
      <c r="RD35" s="76"/>
      <c r="RE35" s="76"/>
      <c r="RF35" s="76"/>
      <c r="RG35" s="76"/>
      <c r="RH35" s="76"/>
      <c r="RI35" s="76"/>
      <c r="RJ35" s="76"/>
      <c r="RK35" s="76"/>
      <c r="RL35" s="76"/>
      <c r="RM35" s="76"/>
      <c r="RN35" s="76"/>
      <c r="RO35" s="76"/>
      <c r="RP35" s="76"/>
      <c r="RQ35" s="76"/>
      <c r="RR35" s="76"/>
      <c r="RS35" s="76"/>
      <c r="RT35" s="76"/>
      <c r="RU35" s="76"/>
      <c r="RV35" s="76"/>
      <c r="RW35" s="76"/>
      <c r="RX35" s="76"/>
      <c r="RY35" s="76"/>
      <c r="RZ35" s="76"/>
      <c r="SA35" s="76"/>
      <c r="SB35" s="76"/>
      <c r="SC35" s="76"/>
      <c r="SD35" s="76"/>
      <c r="SE35" s="76"/>
      <c r="SF35" s="76"/>
      <c r="SG35" s="76"/>
      <c r="SH35" s="76"/>
      <c r="SI35" s="76"/>
      <c r="SJ35" s="76"/>
      <c r="SK35" s="76"/>
      <c r="SL35" s="76"/>
      <c r="SM35" s="76"/>
      <c r="SN35" s="76"/>
      <c r="SO35" s="76"/>
      <c r="SP35" s="76"/>
      <c r="SQ35" s="76"/>
      <c r="SR35" s="76"/>
      <c r="SS35" s="76"/>
      <c r="ST35" s="76"/>
      <c r="SU35" s="76"/>
      <c r="SV35" s="76"/>
      <c r="SW35" s="76"/>
      <c r="SX35" s="76"/>
      <c r="SY35" s="76"/>
      <c r="SZ35" s="76"/>
      <c r="TA35" s="76"/>
      <c r="TB35" s="76"/>
      <c r="TC35" s="76"/>
      <c r="TD35" s="76"/>
      <c r="TE35" s="76"/>
      <c r="TF35" s="76"/>
      <c r="TG35" s="76"/>
      <c r="TH35" s="76"/>
      <c r="TI35" s="76"/>
      <c r="TJ35" s="76"/>
      <c r="TK35" s="76"/>
      <c r="TL35" s="76"/>
      <c r="TM35" s="76"/>
      <c r="TN35" s="76"/>
      <c r="TO35" s="76"/>
      <c r="TP35" s="76"/>
      <c r="TQ35" s="76"/>
      <c r="TR35" s="76"/>
      <c r="TS35" s="76"/>
      <c r="TT35" s="76"/>
      <c r="TU35" s="76"/>
      <c r="TV35" s="76"/>
      <c r="TW35" s="76"/>
      <c r="TX35" s="76"/>
      <c r="TY35" s="76"/>
      <c r="TZ35" s="76"/>
      <c r="UA35" s="76"/>
      <c r="UB35" s="76"/>
      <c r="UC35" s="76"/>
      <c r="UD35" s="76"/>
      <c r="UE35" s="76"/>
      <c r="UF35" s="76"/>
      <c r="UG35" s="76"/>
      <c r="UH35" s="76"/>
      <c r="UI35" s="76"/>
      <c r="UJ35" s="76"/>
      <c r="UK35" s="76"/>
      <c r="UL35" s="76"/>
      <c r="UM35" s="76"/>
      <c r="UN35" s="76"/>
      <c r="UO35" s="76"/>
      <c r="UP35" s="76"/>
      <c r="UQ35" s="76"/>
      <c r="UR35" s="76"/>
      <c r="US35" s="76"/>
      <c r="UT35" s="76"/>
      <c r="UU35" s="76"/>
      <c r="UV35" s="76"/>
      <c r="UW35" s="76"/>
      <c r="UX35" s="76"/>
      <c r="UY35" s="76"/>
      <c r="UZ35" s="76"/>
      <c r="VA35" s="76"/>
      <c r="VB35" s="76"/>
      <c r="VC35" s="76"/>
      <c r="VD35" s="76"/>
      <c r="VE35" s="76"/>
      <c r="VF35" s="76"/>
      <c r="VG35" s="76"/>
      <c r="VH35" s="76"/>
      <c r="VI35" s="76"/>
      <c r="VJ35" s="76"/>
      <c r="VK35" s="76"/>
      <c r="VL35" s="76"/>
      <c r="VM35" s="76"/>
      <c r="VN35" s="76"/>
      <c r="VO35" s="76"/>
      <c r="VP35" s="76"/>
      <c r="VQ35" s="76"/>
      <c r="VR35" s="76"/>
      <c r="VS35" s="76"/>
      <c r="VT35" s="76"/>
      <c r="VU35" s="76"/>
      <c r="VV35" s="76"/>
      <c r="VW35" s="76"/>
      <c r="VX35" s="76"/>
      <c r="VY35" s="76"/>
      <c r="VZ35" s="76"/>
      <c r="WA35" s="76"/>
      <c r="WB35" s="76"/>
      <c r="WC35" s="76"/>
      <c r="WD35" s="76"/>
      <c r="WE35" s="76"/>
      <c r="WF35" s="76"/>
      <c r="WG35" s="76"/>
      <c r="WH35" s="76"/>
      <c r="WI35" s="76"/>
      <c r="WJ35" s="76"/>
      <c r="WK35" s="76"/>
      <c r="WL35" s="76"/>
      <c r="WM35" s="76"/>
      <c r="WN35" s="76"/>
      <c r="WO35" s="76"/>
      <c r="WP35" s="76"/>
      <c r="WQ35" s="76"/>
      <c r="WR35" s="76"/>
      <c r="WS35" s="76"/>
      <c r="WT35" s="76"/>
      <c r="WU35" s="76"/>
      <c r="WV35" s="76"/>
      <c r="WW35" s="76"/>
      <c r="WX35" s="76"/>
      <c r="WY35" s="76"/>
      <c r="WZ35" s="76"/>
      <c r="XA35" s="76"/>
      <c r="XB35" s="76"/>
      <c r="XC35" s="76"/>
      <c r="XD35" s="76"/>
      <c r="XE35" s="76"/>
      <c r="XF35" s="76"/>
      <c r="XG35" s="76"/>
      <c r="XH35" s="76"/>
      <c r="XI35" s="76"/>
      <c r="XJ35" s="76"/>
      <c r="XK35" s="76"/>
      <c r="XL35" s="76"/>
      <c r="XM35" s="76"/>
      <c r="XN35" s="76"/>
      <c r="XO35" s="76"/>
      <c r="XP35" s="76"/>
      <c r="XQ35" s="76"/>
      <c r="XR35" s="76"/>
      <c r="XS35" s="76"/>
      <c r="XT35" s="76"/>
      <c r="XU35" s="76"/>
      <c r="XV35" s="76"/>
      <c r="XW35" s="76"/>
      <c r="XX35" s="76"/>
      <c r="XY35" s="76"/>
      <c r="XZ35" s="76"/>
      <c r="YA35" s="76"/>
      <c r="YB35" s="76"/>
      <c r="YC35" s="76"/>
      <c r="YD35" s="76"/>
      <c r="YE35" s="76"/>
      <c r="YF35" s="76"/>
      <c r="YG35" s="76"/>
      <c r="YH35" s="76"/>
      <c r="YI35" s="76"/>
      <c r="YJ35" s="76"/>
      <c r="YK35" s="76"/>
      <c r="YL35" s="76"/>
      <c r="YM35" s="76"/>
      <c r="YN35" s="76"/>
      <c r="YO35" s="76"/>
      <c r="YP35" s="76"/>
      <c r="YQ35" s="76"/>
      <c r="YR35" s="76"/>
      <c r="YS35" s="76"/>
      <c r="YT35" s="76"/>
      <c r="YU35" s="76"/>
      <c r="YV35" s="76"/>
      <c r="YW35" s="76"/>
      <c r="YX35" s="76"/>
      <c r="YY35" s="76"/>
      <c r="YZ35" s="76"/>
      <c r="ZA35" s="76"/>
      <c r="ZB35" s="76"/>
      <c r="ZC35" s="76"/>
      <c r="ZD35" s="76"/>
      <c r="ZE35" s="76"/>
      <c r="ZF35" s="76"/>
      <c r="ZG35" s="76"/>
      <c r="ZH35" s="76"/>
      <c r="ZI35" s="76"/>
      <c r="ZJ35" s="76"/>
      <c r="ZK35" s="76"/>
      <c r="ZL35" s="76"/>
      <c r="ZM35" s="76"/>
      <c r="ZN35" s="76"/>
      <c r="ZO35" s="76"/>
      <c r="ZP35" s="76"/>
      <c r="ZQ35" s="76"/>
      <c r="ZR35" s="76"/>
      <c r="ZS35" s="76"/>
      <c r="ZT35" s="76"/>
      <c r="ZU35" s="76"/>
      <c r="ZV35" s="76"/>
      <c r="ZW35" s="76"/>
      <c r="ZX35" s="76"/>
      <c r="ZY35" s="76"/>
      <c r="ZZ35" s="76"/>
      <c r="AAA35" s="76"/>
      <c r="AAB35" s="76"/>
      <c r="AAC35" s="76"/>
      <c r="AAD35" s="76"/>
      <c r="AAE35" s="76"/>
      <c r="AAF35" s="76"/>
      <c r="AAG35" s="76"/>
      <c r="AAH35" s="76"/>
      <c r="AAI35" s="76"/>
      <c r="AAJ35" s="76"/>
      <c r="AAK35" s="76"/>
      <c r="AAL35" s="76"/>
      <c r="AAM35" s="76"/>
      <c r="AAN35" s="76"/>
      <c r="AAO35" s="76"/>
      <c r="AAP35" s="76"/>
      <c r="AAQ35" s="76"/>
      <c r="AAR35" s="76"/>
      <c r="AAS35" s="76"/>
      <c r="AAT35" s="76"/>
      <c r="AAU35" s="76"/>
      <c r="AAV35" s="76"/>
      <c r="AAW35" s="76"/>
      <c r="AAX35" s="76"/>
      <c r="AAY35" s="76"/>
      <c r="AAZ35" s="76"/>
      <c r="ABA35" s="76"/>
      <c r="ABB35" s="76"/>
      <c r="ABC35" s="76"/>
      <c r="ABD35" s="76"/>
      <c r="ABE35" s="76"/>
      <c r="ABF35" s="76"/>
      <c r="ABG35" s="76"/>
      <c r="ABH35" s="76"/>
      <c r="ABI35" s="76"/>
      <c r="ABJ35" s="76"/>
      <c r="ABK35" s="76"/>
      <c r="ABL35" s="76"/>
      <c r="ABM35" s="76"/>
      <c r="ABN35" s="76"/>
      <c r="ABO35" s="76"/>
      <c r="ABP35" s="76"/>
      <c r="ABQ35" s="76"/>
      <c r="ABR35" s="76"/>
      <c r="ABS35" s="76"/>
      <c r="ABT35" s="76"/>
      <c r="ABU35" s="76"/>
      <c r="ABV35" s="76"/>
      <c r="ABW35" s="76"/>
      <c r="ABX35" s="76"/>
      <c r="ABY35" s="76"/>
      <c r="ABZ35" s="76"/>
      <c r="ACA35" s="76"/>
      <c r="ACB35" s="76"/>
      <c r="ACC35" s="76"/>
      <c r="ACD35" s="76"/>
      <c r="ACE35" s="76"/>
      <c r="ACF35" s="76"/>
      <c r="ACG35" s="76"/>
      <c r="ACH35" s="76"/>
      <c r="ACI35" s="76"/>
      <c r="ACJ35" s="76"/>
      <c r="ACK35" s="76"/>
      <c r="ACL35" s="76"/>
      <c r="ACM35" s="76"/>
      <c r="ACN35" s="76"/>
      <c r="ACO35" s="76"/>
      <c r="ACP35" s="76"/>
      <c r="ACQ35" s="76"/>
      <c r="ACR35" s="76"/>
      <c r="ACS35" s="76"/>
      <c r="ACT35" s="76"/>
      <c r="ACU35" s="76"/>
      <c r="ACV35" s="76"/>
      <c r="ACW35" s="76"/>
      <c r="ACX35" s="76"/>
      <c r="ACY35" s="76"/>
      <c r="ACZ35" s="76"/>
      <c r="ADA35" s="76"/>
      <c r="ADB35" s="76"/>
      <c r="ADC35" s="76"/>
      <c r="ADD35" s="76"/>
      <c r="ADE35" s="76"/>
      <c r="ADF35" s="76"/>
      <c r="ADG35" s="76"/>
      <c r="ADH35" s="76"/>
      <c r="ADI35" s="76"/>
      <c r="ADJ35" s="76"/>
      <c r="ADK35" s="76"/>
      <c r="ADL35" s="76"/>
      <c r="ADM35" s="76"/>
      <c r="ADN35" s="76"/>
      <c r="ADO35" s="76"/>
      <c r="ADP35" s="76"/>
      <c r="ADQ35" s="76"/>
      <c r="ADR35" s="76"/>
      <c r="ADS35" s="76"/>
      <c r="ADT35" s="76"/>
      <c r="ADU35" s="76"/>
      <c r="ADV35" s="76"/>
      <c r="ADW35" s="76"/>
      <c r="ADX35" s="76"/>
      <c r="ADY35" s="76"/>
      <c r="ADZ35" s="76"/>
      <c r="AEA35" s="76"/>
      <c r="AEB35" s="76"/>
      <c r="AEC35" s="76"/>
      <c r="AED35" s="76"/>
      <c r="AEE35" s="76"/>
      <c r="AEF35" s="76"/>
      <c r="AEG35" s="76"/>
      <c r="AEH35" s="76"/>
      <c r="AEI35" s="76"/>
      <c r="AEJ35" s="76"/>
      <c r="AEK35" s="76"/>
      <c r="AEL35" s="76"/>
      <c r="AEM35" s="76"/>
      <c r="AEN35" s="76"/>
      <c r="AEO35" s="76"/>
      <c r="AEP35" s="76"/>
      <c r="AEQ35" s="76"/>
      <c r="AER35" s="76"/>
      <c r="AES35" s="76"/>
      <c r="AET35" s="76"/>
      <c r="AEU35" s="76"/>
      <c r="AEV35" s="76"/>
      <c r="AEW35" s="76"/>
      <c r="AEX35" s="76"/>
      <c r="AEY35" s="76"/>
      <c r="AEZ35" s="76"/>
      <c r="AFA35" s="76"/>
      <c r="AFB35" s="76"/>
      <c r="AFC35" s="76"/>
      <c r="AFD35" s="76"/>
      <c r="AFE35" s="76"/>
      <c r="AFF35" s="76"/>
      <c r="AFG35" s="76"/>
      <c r="AFH35" s="76"/>
      <c r="AFI35" s="76"/>
      <c r="AFJ35" s="76"/>
      <c r="AFK35" s="76"/>
      <c r="AFL35" s="76"/>
      <c r="AFM35" s="76"/>
      <c r="AFN35" s="76"/>
      <c r="AFO35" s="76"/>
      <c r="AFP35" s="76"/>
      <c r="AFQ35" s="76"/>
      <c r="AFR35" s="76"/>
      <c r="AFS35" s="76"/>
      <c r="AFT35" s="76"/>
      <c r="AFU35" s="76"/>
      <c r="AFV35" s="76"/>
      <c r="AFW35" s="76"/>
      <c r="AFX35" s="76"/>
      <c r="AFY35" s="76"/>
      <c r="AFZ35" s="76"/>
      <c r="AGA35" s="76"/>
      <c r="AGB35" s="76"/>
      <c r="AGC35" s="76"/>
      <c r="AGD35" s="76"/>
      <c r="AGE35" s="76"/>
      <c r="AGF35" s="76"/>
      <c r="AGG35" s="76"/>
      <c r="AGH35" s="76"/>
      <c r="AGI35" s="76"/>
      <c r="AGJ35" s="76"/>
      <c r="AGK35" s="76"/>
      <c r="AGL35" s="76"/>
      <c r="AGM35" s="76"/>
      <c r="AGN35" s="76"/>
      <c r="AGO35" s="76"/>
      <c r="AGP35" s="76"/>
      <c r="AGQ35" s="76"/>
      <c r="AGR35" s="76"/>
      <c r="AGS35" s="76"/>
      <c r="AGT35" s="76"/>
      <c r="AGU35" s="76"/>
      <c r="AGV35" s="76"/>
      <c r="AGW35" s="76"/>
      <c r="AGX35" s="76"/>
      <c r="AGY35" s="76"/>
      <c r="AGZ35" s="76"/>
      <c r="AHA35" s="76"/>
      <c r="AHB35" s="76"/>
      <c r="AHC35" s="76"/>
      <c r="AHD35" s="76"/>
      <c r="AHE35" s="76"/>
      <c r="AHF35" s="76"/>
      <c r="AHG35" s="76"/>
      <c r="AHH35" s="76"/>
      <c r="AHI35" s="76"/>
      <c r="AHJ35" s="76"/>
      <c r="AHK35" s="76"/>
      <c r="AHL35" s="76"/>
      <c r="AHM35" s="76"/>
      <c r="AHN35" s="76"/>
      <c r="AHO35" s="76"/>
      <c r="AHP35" s="76"/>
      <c r="AHQ35" s="76"/>
      <c r="AHR35" s="76"/>
      <c r="AHS35" s="76"/>
      <c r="AHT35" s="76"/>
      <c r="AHU35" s="76"/>
      <c r="AHV35" s="76"/>
      <c r="AHW35" s="76"/>
      <c r="AHX35" s="76"/>
      <c r="AHY35" s="76"/>
      <c r="AHZ35" s="76"/>
      <c r="AIA35" s="76"/>
      <c r="AIB35" s="76"/>
      <c r="AIC35" s="76"/>
      <c r="AID35" s="76"/>
      <c r="AIE35" s="76"/>
      <c r="AIF35" s="76"/>
      <c r="AIG35" s="76"/>
      <c r="AIH35" s="76"/>
      <c r="AII35" s="76"/>
      <c r="AIJ35" s="76"/>
      <c r="AIK35" s="76"/>
      <c r="AIL35" s="76"/>
      <c r="AIM35" s="76"/>
      <c r="AIN35" s="76"/>
      <c r="AIO35" s="76"/>
      <c r="AIP35" s="76"/>
      <c r="AIQ35" s="76"/>
      <c r="AIR35" s="76"/>
      <c r="AIS35" s="76"/>
      <c r="AIT35" s="76"/>
      <c r="AIU35" s="76"/>
      <c r="AIV35" s="76"/>
      <c r="AIW35" s="76"/>
      <c r="AIX35" s="76"/>
      <c r="AIY35" s="76"/>
      <c r="AIZ35" s="76"/>
      <c r="AJA35" s="76"/>
      <c r="AJB35" s="76"/>
      <c r="AJC35" s="76"/>
      <c r="AJD35" s="76"/>
      <c r="AJE35" s="76"/>
      <c r="AJF35" s="76"/>
      <c r="AJG35" s="76"/>
      <c r="AJH35" s="76"/>
      <c r="AJI35" s="76"/>
      <c r="AJJ35" s="76"/>
      <c r="AJK35" s="76"/>
      <c r="AJL35" s="76"/>
      <c r="AJM35" s="76"/>
      <c r="AJN35" s="76"/>
      <c r="AJO35" s="76"/>
      <c r="AJP35" s="76"/>
      <c r="AJQ35" s="76"/>
      <c r="AJR35" s="76"/>
      <c r="AJS35" s="76"/>
      <c r="AJT35" s="76"/>
      <c r="AJU35" s="76"/>
      <c r="AJV35" s="76"/>
      <c r="AJW35" s="76"/>
      <c r="AJX35" s="76"/>
      <c r="AJY35" s="76"/>
      <c r="AJZ35" s="76"/>
      <c r="AKA35" s="76"/>
      <c r="AKB35" s="76"/>
      <c r="AKC35" s="76"/>
      <c r="AKD35" s="76"/>
      <c r="AKE35" s="76"/>
      <c r="AKF35" s="76"/>
      <c r="AKG35" s="76"/>
      <c r="AKH35" s="76"/>
      <c r="AKI35" s="76"/>
      <c r="AKJ35" s="76"/>
      <c r="AKK35" s="76"/>
      <c r="AKL35" s="76"/>
      <c r="AKM35" s="76"/>
    </row>
    <row r="36" spans="2:975" ht="15.75" thickBot="1">
      <c r="AI36" s="65"/>
      <c r="AJ36" s="37"/>
      <c r="AK36" s="70"/>
      <c r="AL36" s="70"/>
    </row>
    <row r="37" spans="2:975" s="65" customFormat="1" ht="15.75" thickBot="1">
      <c r="C37" s="217" t="s">
        <v>3</v>
      </c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9"/>
      <c r="AG37" s="74"/>
      <c r="AI37" s="128"/>
      <c r="AJ37" s="76"/>
      <c r="AK37" s="76"/>
      <c r="AL37" s="76"/>
      <c r="AM37" s="76"/>
      <c r="AN37" s="76"/>
      <c r="AO37" s="128"/>
    </row>
    <row r="38" spans="2:975">
      <c r="C38" s="144" t="s">
        <v>9</v>
      </c>
      <c r="D38" s="133" t="s">
        <v>10</v>
      </c>
      <c r="E38" s="133" t="s">
        <v>11</v>
      </c>
      <c r="F38" s="133" t="s">
        <v>12</v>
      </c>
      <c r="G38" s="133" t="s">
        <v>13</v>
      </c>
      <c r="H38" s="135" t="s">
        <v>14</v>
      </c>
      <c r="I38" s="135" t="s">
        <v>15</v>
      </c>
      <c r="J38" s="133" t="s">
        <v>9</v>
      </c>
      <c r="K38" s="133" t="s">
        <v>10</v>
      </c>
      <c r="L38" s="133" t="s">
        <v>11</v>
      </c>
      <c r="M38" s="133" t="s">
        <v>12</v>
      </c>
      <c r="N38" s="133" t="s">
        <v>13</v>
      </c>
      <c r="O38" s="135" t="s">
        <v>14</v>
      </c>
      <c r="P38" s="135" t="s">
        <v>15</v>
      </c>
      <c r="Q38" s="133" t="s">
        <v>9</v>
      </c>
      <c r="R38" s="133" t="s">
        <v>10</v>
      </c>
      <c r="S38" s="133" t="s">
        <v>11</v>
      </c>
      <c r="T38" s="133" t="s">
        <v>12</v>
      </c>
      <c r="U38" s="133" t="s">
        <v>13</v>
      </c>
      <c r="V38" s="135" t="s">
        <v>14</v>
      </c>
      <c r="W38" s="135" t="s">
        <v>15</v>
      </c>
      <c r="X38" s="133" t="s">
        <v>9</v>
      </c>
      <c r="Y38" s="133" t="s">
        <v>10</v>
      </c>
      <c r="Z38" s="133" t="s">
        <v>11</v>
      </c>
      <c r="AA38" s="133" t="s">
        <v>12</v>
      </c>
      <c r="AB38" s="133" t="s">
        <v>13</v>
      </c>
      <c r="AC38" s="135" t="s">
        <v>14</v>
      </c>
      <c r="AD38" s="135" t="s">
        <v>15</v>
      </c>
      <c r="AE38" s="133" t="s">
        <v>9</v>
      </c>
      <c r="AF38" s="136" t="s">
        <v>10</v>
      </c>
      <c r="AO38" s="65" t="s">
        <v>26</v>
      </c>
      <c r="AP38" s="93" t="s">
        <v>22</v>
      </c>
      <c r="AQ38" s="65" t="s">
        <v>16</v>
      </c>
      <c r="AR38" s="65" t="s">
        <v>17</v>
      </c>
      <c r="AS38" s="65" t="s">
        <v>19</v>
      </c>
      <c r="AT38" s="65" t="s">
        <v>20</v>
      </c>
      <c r="AU38" s="65" t="s">
        <v>18</v>
      </c>
      <c r="AV38" s="65" t="s">
        <v>21</v>
      </c>
      <c r="AW38" s="65" t="s">
        <v>38</v>
      </c>
      <c r="AX38" s="65"/>
    </row>
    <row r="39" spans="2:975">
      <c r="B39" s="128" t="s">
        <v>25</v>
      </c>
      <c r="C39" s="129">
        <v>1</v>
      </c>
      <c r="D39" s="130">
        <v>2</v>
      </c>
      <c r="E39" s="130">
        <v>3</v>
      </c>
      <c r="F39" s="130">
        <v>4</v>
      </c>
      <c r="G39" s="130">
        <v>5</v>
      </c>
      <c r="H39" s="130">
        <v>6</v>
      </c>
      <c r="I39" s="130">
        <v>7</v>
      </c>
      <c r="J39" s="130">
        <v>8</v>
      </c>
      <c r="K39" s="130">
        <v>9</v>
      </c>
      <c r="L39" s="130">
        <v>10</v>
      </c>
      <c r="M39" s="130">
        <v>11</v>
      </c>
      <c r="N39" s="130">
        <v>12</v>
      </c>
      <c r="O39" s="130">
        <v>13</v>
      </c>
      <c r="P39" s="130">
        <v>14</v>
      </c>
      <c r="Q39" s="130">
        <v>15</v>
      </c>
      <c r="R39" s="130">
        <v>16</v>
      </c>
      <c r="S39" s="130">
        <v>17</v>
      </c>
      <c r="T39" s="130">
        <v>18</v>
      </c>
      <c r="U39" s="130">
        <v>19</v>
      </c>
      <c r="V39" s="130">
        <v>20</v>
      </c>
      <c r="W39" s="130">
        <v>21</v>
      </c>
      <c r="X39" s="130">
        <v>22</v>
      </c>
      <c r="Y39" s="130">
        <v>23</v>
      </c>
      <c r="Z39" s="130">
        <v>24</v>
      </c>
      <c r="AA39" s="130">
        <v>25</v>
      </c>
      <c r="AB39" s="130">
        <v>26</v>
      </c>
      <c r="AC39" s="130">
        <v>27</v>
      </c>
      <c r="AD39" s="130">
        <v>28</v>
      </c>
      <c r="AE39" s="130">
        <v>29</v>
      </c>
      <c r="AF39" s="131">
        <v>30</v>
      </c>
      <c r="AH39" s="128" t="s">
        <v>47</v>
      </c>
      <c r="AI39" s="128" t="s">
        <v>9</v>
      </c>
      <c r="AO39" s="128">
        <f>SUM(AQ39:AV39)</f>
        <v>15</v>
      </c>
      <c r="AP39" s="94">
        <v>1</v>
      </c>
      <c r="AQ39" s="128">
        <f t="shared" ref="AQ39:AQ44" si="32">COUNTIF(C40:AG40,"M3")</f>
        <v>0</v>
      </c>
      <c r="AR39" s="128">
        <f t="shared" ref="AR39:AR44" si="33">COUNTIF(C40:AG40,"M4")</f>
        <v>3</v>
      </c>
      <c r="AS39" s="128">
        <f t="shared" ref="AS39:AS44" si="34">COUNTIF(C40:AG40,"T3")</f>
        <v>0</v>
      </c>
      <c r="AT39" s="128">
        <f t="shared" ref="AT39:AT44" si="35">COUNTIF(C40:AG40,"T4")</f>
        <v>5</v>
      </c>
      <c r="AU39" s="128">
        <f t="shared" ref="AU39:AU44" si="36">COUNTIF(C40:AG40,"N3")</f>
        <v>0</v>
      </c>
      <c r="AV39" s="128">
        <f t="shared" ref="AV39:AV44" si="37">COUNTIF(C40:AG40,"N4")</f>
        <v>7</v>
      </c>
      <c r="AW39" s="128">
        <f>AQ39*8+AR39*10+AS39*8+AT39*10+AU39*10+AV39*10</f>
        <v>150</v>
      </c>
    </row>
    <row r="40" spans="2:975">
      <c r="B40" s="128">
        <v>1</v>
      </c>
      <c r="C40" s="85"/>
      <c r="D40" s="23" t="s">
        <v>21</v>
      </c>
      <c r="E40" s="23"/>
      <c r="F40" s="23" t="s">
        <v>21</v>
      </c>
      <c r="G40" s="23" t="s">
        <v>21</v>
      </c>
      <c r="H40" s="24"/>
      <c r="I40" s="24"/>
      <c r="J40" s="23" t="s">
        <v>20</v>
      </c>
      <c r="K40" s="23"/>
      <c r="L40" s="23" t="s">
        <v>20</v>
      </c>
      <c r="M40" s="23"/>
      <c r="N40" s="23"/>
      <c r="O40" s="24" t="s">
        <v>20</v>
      </c>
      <c r="P40" s="24" t="s">
        <v>20</v>
      </c>
      <c r="Q40" s="25"/>
      <c r="R40" s="25" t="s">
        <v>17</v>
      </c>
      <c r="S40" s="25"/>
      <c r="T40" s="25" t="s">
        <v>17</v>
      </c>
      <c r="U40" s="25" t="s">
        <v>17</v>
      </c>
      <c r="V40" s="24"/>
      <c r="W40" s="24"/>
      <c r="X40" s="25" t="s">
        <v>21</v>
      </c>
      <c r="Y40" s="23"/>
      <c r="Z40" s="23" t="s">
        <v>21</v>
      </c>
      <c r="AA40" s="23"/>
      <c r="AB40" s="23"/>
      <c r="AC40" s="24" t="s">
        <v>21</v>
      </c>
      <c r="AD40" s="24" t="s">
        <v>21</v>
      </c>
      <c r="AE40" s="23"/>
      <c r="AF40" s="30" t="s">
        <v>20</v>
      </c>
      <c r="AH40" s="128">
        <v>0</v>
      </c>
      <c r="AI40" s="128">
        <f t="shared" ref="AI40:AI45" si="38">COUNTIF(C40:AG40,"L")+COUNTBLANK(C40:AG40)</f>
        <v>16</v>
      </c>
      <c r="AO40" s="128">
        <f t="shared" ref="AO40:AO44" si="39">SUM(AQ40:AV40)</f>
        <v>15</v>
      </c>
      <c r="AP40" s="94">
        <v>2</v>
      </c>
      <c r="AQ40" s="128">
        <f t="shared" si="32"/>
        <v>0</v>
      </c>
      <c r="AR40" s="128">
        <f t="shared" si="33"/>
        <v>6</v>
      </c>
      <c r="AS40" s="128">
        <f t="shared" si="34"/>
        <v>0</v>
      </c>
      <c r="AT40" s="128">
        <f t="shared" si="35"/>
        <v>4</v>
      </c>
      <c r="AU40" s="128">
        <f t="shared" si="36"/>
        <v>0</v>
      </c>
      <c r="AV40" s="128">
        <f t="shared" si="37"/>
        <v>5</v>
      </c>
      <c r="AW40" s="128">
        <f t="shared" ref="AW40:AW44" si="40">AQ40*8+AR40*10+AS40*8+AT40*10+AU40*10+AV40*10</f>
        <v>150</v>
      </c>
    </row>
    <row r="41" spans="2:975">
      <c r="B41" s="128">
        <v>2</v>
      </c>
      <c r="C41" s="85"/>
      <c r="D41" s="23" t="s">
        <v>17</v>
      </c>
      <c r="E41" s="23"/>
      <c r="F41" s="23" t="s">
        <v>17</v>
      </c>
      <c r="G41" s="23" t="s">
        <v>17</v>
      </c>
      <c r="H41" s="24"/>
      <c r="I41" s="24"/>
      <c r="J41" s="23" t="s">
        <v>21</v>
      </c>
      <c r="K41" s="23"/>
      <c r="L41" s="23" t="s">
        <v>21</v>
      </c>
      <c r="M41" s="23"/>
      <c r="N41" s="23"/>
      <c r="O41" s="24" t="s">
        <v>21</v>
      </c>
      <c r="P41" s="24" t="s">
        <v>21</v>
      </c>
      <c r="Q41" s="25"/>
      <c r="R41" s="25" t="s">
        <v>20</v>
      </c>
      <c r="S41" s="25"/>
      <c r="T41" s="25" t="s">
        <v>20</v>
      </c>
      <c r="U41" s="25" t="s">
        <v>20</v>
      </c>
      <c r="V41" s="24"/>
      <c r="W41" s="24"/>
      <c r="X41" s="25" t="s">
        <v>17</v>
      </c>
      <c r="Y41" s="23"/>
      <c r="Z41" s="23" t="s">
        <v>17</v>
      </c>
      <c r="AA41" s="23"/>
      <c r="AB41" s="23"/>
      <c r="AC41" s="24" t="s">
        <v>17</v>
      </c>
      <c r="AD41" s="24" t="s">
        <v>20</v>
      </c>
      <c r="AE41" s="25"/>
      <c r="AF41" s="31" t="s">
        <v>21</v>
      </c>
      <c r="AH41" s="128">
        <v>0</v>
      </c>
      <c r="AI41" s="128">
        <f t="shared" si="38"/>
        <v>16</v>
      </c>
      <c r="AO41" s="128">
        <f t="shared" si="39"/>
        <v>15</v>
      </c>
      <c r="AP41" s="94">
        <v>3</v>
      </c>
      <c r="AQ41" s="128">
        <f t="shared" si="32"/>
        <v>0</v>
      </c>
      <c r="AR41" s="128">
        <f t="shared" si="33"/>
        <v>5</v>
      </c>
      <c r="AS41" s="128">
        <f t="shared" si="34"/>
        <v>0</v>
      </c>
      <c r="AT41" s="128">
        <f t="shared" si="35"/>
        <v>7</v>
      </c>
      <c r="AU41" s="128">
        <f t="shared" si="36"/>
        <v>0</v>
      </c>
      <c r="AV41" s="128">
        <f t="shared" si="37"/>
        <v>3</v>
      </c>
      <c r="AW41" s="128">
        <f t="shared" si="40"/>
        <v>150</v>
      </c>
    </row>
    <row r="42" spans="2:975">
      <c r="B42" s="128">
        <v>3</v>
      </c>
      <c r="C42" s="85"/>
      <c r="D42" s="23" t="s">
        <v>20</v>
      </c>
      <c r="E42" s="23"/>
      <c r="F42" s="23" t="s">
        <v>20</v>
      </c>
      <c r="G42" s="23" t="s">
        <v>20</v>
      </c>
      <c r="H42" s="24"/>
      <c r="I42" s="24"/>
      <c r="J42" s="23" t="s">
        <v>17</v>
      </c>
      <c r="K42" s="23"/>
      <c r="L42" s="23" t="s">
        <v>17</v>
      </c>
      <c r="M42" s="23"/>
      <c r="N42" s="23"/>
      <c r="O42" s="24" t="s">
        <v>17</v>
      </c>
      <c r="P42" s="24" t="s">
        <v>17</v>
      </c>
      <c r="Q42" s="25"/>
      <c r="R42" s="25" t="s">
        <v>21</v>
      </c>
      <c r="S42" s="25"/>
      <c r="T42" s="25" t="s">
        <v>21</v>
      </c>
      <c r="U42" s="25" t="s">
        <v>21</v>
      </c>
      <c r="V42" s="24"/>
      <c r="W42" s="24"/>
      <c r="X42" s="25" t="s">
        <v>20</v>
      </c>
      <c r="Y42" s="23"/>
      <c r="Z42" s="23" t="s">
        <v>20</v>
      </c>
      <c r="AA42" s="23"/>
      <c r="AB42" s="23"/>
      <c r="AC42" s="24" t="s">
        <v>20</v>
      </c>
      <c r="AD42" s="24" t="s">
        <v>20</v>
      </c>
      <c r="AE42" s="137"/>
      <c r="AF42" s="30" t="s">
        <v>17</v>
      </c>
      <c r="AH42" s="128">
        <v>0</v>
      </c>
      <c r="AI42" s="128">
        <f t="shared" si="38"/>
        <v>16</v>
      </c>
      <c r="AO42" s="128">
        <f t="shared" si="39"/>
        <v>15</v>
      </c>
      <c r="AP42" s="94">
        <v>4</v>
      </c>
      <c r="AQ42" s="128">
        <f t="shared" si="32"/>
        <v>0</v>
      </c>
      <c r="AR42" s="128">
        <f t="shared" si="33"/>
        <v>4</v>
      </c>
      <c r="AS42" s="128">
        <f t="shared" si="34"/>
        <v>0</v>
      </c>
      <c r="AT42" s="128">
        <f t="shared" si="35"/>
        <v>4</v>
      </c>
      <c r="AU42" s="128">
        <f t="shared" si="36"/>
        <v>0</v>
      </c>
      <c r="AV42" s="128">
        <f t="shared" si="37"/>
        <v>7</v>
      </c>
      <c r="AW42" s="128">
        <f t="shared" si="40"/>
        <v>150</v>
      </c>
    </row>
    <row r="43" spans="2:975">
      <c r="B43" s="128">
        <v>4</v>
      </c>
      <c r="C43" s="85" t="s">
        <v>21</v>
      </c>
      <c r="D43" s="23"/>
      <c r="E43" s="23" t="s">
        <v>21</v>
      </c>
      <c r="F43" s="95"/>
      <c r="G43" s="95"/>
      <c r="H43" s="24" t="s">
        <v>21</v>
      </c>
      <c r="I43" s="24" t="s">
        <v>21</v>
      </c>
      <c r="J43" s="23"/>
      <c r="K43" s="23" t="s">
        <v>20</v>
      </c>
      <c r="L43" s="23"/>
      <c r="M43" s="23" t="s">
        <v>20</v>
      </c>
      <c r="N43" s="23" t="s">
        <v>20</v>
      </c>
      <c r="O43" s="24"/>
      <c r="P43" s="24"/>
      <c r="Q43" s="25" t="s">
        <v>17</v>
      </c>
      <c r="R43" s="23"/>
      <c r="S43" s="23" t="s">
        <v>17</v>
      </c>
      <c r="T43" s="23"/>
      <c r="U43" s="23"/>
      <c r="V43" s="24" t="s">
        <v>17</v>
      </c>
      <c r="W43" s="24" t="s">
        <v>17</v>
      </c>
      <c r="X43" s="23"/>
      <c r="Y43" s="23" t="s">
        <v>21</v>
      </c>
      <c r="Z43" s="25"/>
      <c r="AA43" s="25" t="s">
        <v>21</v>
      </c>
      <c r="AB43" s="25" t="s">
        <v>21</v>
      </c>
      <c r="AC43" s="24"/>
      <c r="AD43" s="24"/>
      <c r="AE43" s="25" t="s">
        <v>20</v>
      </c>
      <c r="AF43" s="30"/>
      <c r="AH43" s="128">
        <v>0</v>
      </c>
      <c r="AI43" s="128">
        <f t="shared" si="38"/>
        <v>16</v>
      </c>
      <c r="AO43" s="128">
        <f t="shared" si="39"/>
        <v>15</v>
      </c>
      <c r="AP43" s="94">
        <v>5</v>
      </c>
      <c r="AQ43" s="128">
        <f t="shared" si="32"/>
        <v>0</v>
      </c>
      <c r="AR43" s="128">
        <f t="shared" si="33"/>
        <v>7</v>
      </c>
      <c r="AS43" s="128">
        <f t="shared" si="34"/>
        <v>0</v>
      </c>
      <c r="AT43" s="128">
        <f t="shared" si="35"/>
        <v>4</v>
      </c>
      <c r="AU43" s="128">
        <f t="shared" si="36"/>
        <v>0</v>
      </c>
      <c r="AV43" s="128">
        <f t="shared" si="37"/>
        <v>4</v>
      </c>
      <c r="AW43" s="128">
        <f t="shared" si="40"/>
        <v>150</v>
      </c>
    </row>
    <row r="44" spans="2:975">
      <c r="B44" s="128">
        <v>5</v>
      </c>
      <c r="C44" s="85" t="s">
        <v>17</v>
      </c>
      <c r="D44" s="23"/>
      <c r="E44" s="23" t="s">
        <v>17</v>
      </c>
      <c r="F44" s="23"/>
      <c r="G44" s="23"/>
      <c r="H44" s="24" t="s">
        <v>17</v>
      </c>
      <c r="I44" s="24" t="s">
        <v>17</v>
      </c>
      <c r="J44" s="95"/>
      <c r="K44" s="23" t="s">
        <v>21</v>
      </c>
      <c r="L44" s="25"/>
      <c r="M44" s="23" t="s">
        <v>21</v>
      </c>
      <c r="N44" s="23" t="s">
        <v>21</v>
      </c>
      <c r="O44" s="24"/>
      <c r="P44" s="24"/>
      <c r="Q44" s="25" t="s">
        <v>20</v>
      </c>
      <c r="R44" s="95"/>
      <c r="S44" s="95" t="s">
        <v>20</v>
      </c>
      <c r="T44" s="23"/>
      <c r="U44" s="23"/>
      <c r="V44" s="24" t="s">
        <v>20</v>
      </c>
      <c r="W44" s="24" t="s">
        <v>20</v>
      </c>
      <c r="X44" s="23"/>
      <c r="Y44" s="23" t="s">
        <v>17</v>
      </c>
      <c r="Z44" s="25"/>
      <c r="AA44" s="25" t="s">
        <v>17</v>
      </c>
      <c r="AB44" s="25" t="s">
        <v>17</v>
      </c>
      <c r="AC44" s="24"/>
      <c r="AD44" s="24"/>
      <c r="AE44" s="25" t="s">
        <v>21</v>
      </c>
      <c r="AF44" s="30"/>
      <c r="AH44" s="128">
        <v>0</v>
      </c>
      <c r="AI44" s="128">
        <f t="shared" si="38"/>
        <v>16</v>
      </c>
      <c r="AM44" s="92"/>
      <c r="AN44" s="92"/>
      <c r="AO44" s="128">
        <f t="shared" si="39"/>
        <v>15</v>
      </c>
      <c r="AP44" s="94">
        <v>6</v>
      </c>
      <c r="AQ44" s="128">
        <f t="shared" si="32"/>
        <v>0</v>
      </c>
      <c r="AR44" s="128">
        <f t="shared" si="33"/>
        <v>4</v>
      </c>
      <c r="AS44" s="128">
        <f t="shared" si="34"/>
        <v>0</v>
      </c>
      <c r="AT44" s="128">
        <f t="shared" si="35"/>
        <v>7</v>
      </c>
      <c r="AU44" s="128">
        <f t="shared" si="36"/>
        <v>0</v>
      </c>
      <c r="AV44" s="128">
        <f t="shared" si="37"/>
        <v>4</v>
      </c>
      <c r="AW44" s="128">
        <f t="shared" si="40"/>
        <v>150</v>
      </c>
    </row>
    <row r="45" spans="2:975" ht="15.75" thickBot="1">
      <c r="B45" s="128">
        <v>6</v>
      </c>
      <c r="C45" s="88" t="s">
        <v>20</v>
      </c>
      <c r="D45" s="32"/>
      <c r="E45" s="32" t="s">
        <v>20</v>
      </c>
      <c r="F45" s="32"/>
      <c r="G45" s="32"/>
      <c r="H45" s="34" t="s">
        <v>20</v>
      </c>
      <c r="I45" s="34" t="s">
        <v>20</v>
      </c>
      <c r="J45" s="99"/>
      <c r="K45" s="32" t="s">
        <v>17</v>
      </c>
      <c r="L45" s="32"/>
      <c r="M45" s="32" t="s">
        <v>17</v>
      </c>
      <c r="N45" s="32" t="s">
        <v>17</v>
      </c>
      <c r="O45" s="34"/>
      <c r="P45" s="34"/>
      <c r="Q45" s="35" t="s">
        <v>21</v>
      </c>
      <c r="R45" s="32"/>
      <c r="S45" s="32" t="s">
        <v>21</v>
      </c>
      <c r="T45" s="32"/>
      <c r="U45" s="32"/>
      <c r="V45" s="34" t="s">
        <v>21</v>
      </c>
      <c r="W45" s="34" t="s">
        <v>21</v>
      </c>
      <c r="X45" s="35"/>
      <c r="Y45" s="32" t="s">
        <v>20</v>
      </c>
      <c r="Z45" s="32"/>
      <c r="AA45" s="32" t="s">
        <v>20</v>
      </c>
      <c r="AB45" s="32" t="s">
        <v>20</v>
      </c>
      <c r="AC45" s="34"/>
      <c r="AD45" s="34"/>
      <c r="AE45" s="32" t="s">
        <v>17</v>
      </c>
      <c r="AF45" s="91"/>
      <c r="AH45" s="128">
        <v>0</v>
      </c>
      <c r="AI45" s="128">
        <f t="shared" si="38"/>
        <v>16</v>
      </c>
      <c r="AO45" s="71"/>
      <c r="AW45" s="128">
        <f>AVERAGE(AW39:AW44)</f>
        <v>150</v>
      </c>
      <c r="AX45" s="128">
        <f>AW45/31*7</f>
        <v>33.870967741935488</v>
      </c>
    </row>
    <row r="46" spans="2:975">
      <c r="B46" s="37"/>
      <c r="AH46" s="37"/>
      <c r="AI46" s="76"/>
      <c r="AJ46" s="65"/>
      <c r="AK46" s="65"/>
      <c r="AL46" s="65"/>
      <c r="AM46" s="37"/>
      <c r="AN46" s="37"/>
      <c r="AO46" s="71"/>
    </row>
    <row r="47" spans="2:975" s="77" customFormat="1">
      <c r="B47" s="76"/>
      <c r="C47" s="128">
        <f t="shared" ref="C47:AF47" si="41">COUNTIF(C39:C45,"M3")+COUNTIF(C39:C45,"M4")+COUNTIF(C39:C45,"T3")+COUNTIF(C39:C45,"T4")+COUNTIF(C39:C45,"N3")+COUNTIF(C39:C45,"N4")</f>
        <v>3</v>
      </c>
      <c r="D47" s="128">
        <f t="shared" si="41"/>
        <v>3</v>
      </c>
      <c r="E47" s="128">
        <f t="shared" si="41"/>
        <v>3</v>
      </c>
      <c r="F47" s="128">
        <f t="shared" si="41"/>
        <v>3</v>
      </c>
      <c r="G47" s="128">
        <f t="shared" si="41"/>
        <v>3</v>
      </c>
      <c r="H47" s="128">
        <f t="shared" si="41"/>
        <v>3</v>
      </c>
      <c r="I47" s="128">
        <f t="shared" si="41"/>
        <v>3</v>
      </c>
      <c r="J47" s="128">
        <f t="shared" si="41"/>
        <v>3</v>
      </c>
      <c r="K47" s="128">
        <f t="shared" si="41"/>
        <v>3</v>
      </c>
      <c r="L47" s="128">
        <f t="shared" si="41"/>
        <v>3</v>
      </c>
      <c r="M47" s="128">
        <f t="shared" si="41"/>
        <v>3</v>
      </c>
      <c r="N47" s="128">
        <f t="shared" si="41"/>
        <v>3</v>
      </c>
      <c r="O47" s="128">
        <f t="shared" si="41"/>
        <v>3</v>
      </c>
      <c r="P47" s="128">
        <f t="shared" si="41"/>
        <v>3</v>
      </c>
      <c r="Q47" s="128">
        <f t="shared" si="41"/>
        <v>3</v>
      </c>
      <c r="R47" s="128">
        <f t="shared" si="41"/>
        <v>3</v>
      </c>
      <c r="S47" s="128">
        <f t="shared" si="41"/>
        <v>3</v>
      </c>
      <c r="T47" s="128">
        <f t="shared" si="41"/>
        <v>3</v>
      </c>
      <c r="U47" s="128">
        <f t="shared" si="41"/>
        <v>3</v>
      </c>
      <c r="V47" s="128">
        <f t="shared" si="41"/>
        <v>3</v>
      </c>
      <c r="W47" s="128">
        <f t="shared" si="41"/>
        <v>3</v>
      </c>
      <c r="X47" s="128">
        <f t="shared" si="41"/>
        <v>3</v>
      </c>
      <c r="Y47" s="128">
        <f t="shared" si="41"/>
        <v>3</v>
      </c>
      <c r="Z47" s="128">
        <f t="shared" si="41"/>
        <v>3</v>
      </c>
      <c r="AA47" s="128">
        <f t="shared" si="41"/>
        <v>3</v>
      </c>
      <c r="AB47" s="128">
        <f t="shared" si="41"/>
        <v>3</v>
      </c>
      <c r="AC47" s="128">
        <f t="shared" si="41"/>
        <v>3</v>
      </c>
      <c r="AD47" s="128">
        <f t="shared" si="41"/>
        <v>3</v>
      </c>
      <c r="AE47" s="128">
        <f t="shared" si="41"/>
        <v>3</v>
      </c>
      <c r="AF47" s="128">
        <f t="shared" si="41"/>
        <v>3</v>
      </c>
      <c r="AG47" s="128"/>
      <c r="AH47" s="76"/>
      <c r="AI47" s="76"/>
      <c r="AJ47" s="128"/>
      <c r="AK47" s="128"/>
      <c r="AL47" s="128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  <c r="IW47" s="76"/>
      <c r="IX47" s="76"/>
      <c r="IY47" s="76"/>
      <c r="IZ47" s="76"/>
      <c r="JA47" s="76"/>
      <c r="JB47" s="76"/>
      <c r="JC47" s="76"/>
      <c r="JD47" s="76"/>
      <c r="JE47" s="76"/>
      <c r="JF47" s="76"/>
      <c r="JG47" s="76"/>
      <c r="JH47" s="76"/>
      <c r="JI47" s="76"/>
      <c r="JJ47" s="76"/>
      <c r="JK47" s="76"/>
      <c r="JL47" s="76"/>
      <c r="JM47" s="76"/>
      <c r="JN47" s="76"/>
      <c r="JO47" s="76"/>
      <c r="JP47" s="76"/>
      <c r="JQ47" s="76"/>
      <c r="JR47" s="76"/>
      <c r="JS47" s="76"/>
      <c r="JT47" s="76"/>
      <c r="JU47" s="76"/>
      <c r="JV47" s="76"/>
      <c r="JW47" s="76"/>
      <c r="JX47" s="76"/>
      <c r="JY47" s="76"/>
      <c r="JZ47" s="76"/>
      <c r="KA47" s="76"/>
      <c r="KB47" s="76"/>
      <c r="KC47" s="76"/>
      <c r="KD47" s="76"/>
      <c r="KE47" s="76"/>
      <c r="KF47" s="76"/>
      <c r="KG47" s="76"/>
      <c r="KH47" s="76"/>
      <c r="KI47" s="76"/>
      <c r="KJ47" s="76"/>
      <c r="KK47" s="76"/>
      <c r="KL47" s="76"/>
      <c r="KM47" s="76"/>
      <c r="KN47" s="76"/>
      <c r="KO47" s="76"/>
      <c r="KP47" s="76"/>
      <c r="KQ47" s="76"/>
      <c r="KR47" s="76"/>
      <c r="KS47" s="76"/>
      <c r="KT47" s="76"/>
      <c r="KU47" s="76"/>
      <c r="KV47" s="76"/>
      <c r="KW47" s="76"/>
      <c r="KX47" s="76"/>
      <c r="KY47" s="76"/>
      <c r="KZ47" s="76"/>
      <c r="LA47" s="76"/>
      <c r="LB47" s="76"/>
      <c r="LC47" s="76"/>
      <c r="LD47" s="76"/>
      <c r="LE47" s="76"/>
      <c r="LF47" s="76"/>
      <c r="LG47" s="76"/>
      <c r="LH47" s="76"/>
      <c r="LI47" s="76"/>
      <c r="LJ47" s="76"/>
      <c r="LK47" s="76"/>
      <c r="LL47" s="76"/>
      <c r="LM47" s="76"/>
      <c r="LN47" s="76"/>
      <c r="LO47" s="76"/>
      <c r="LP47" s="76"/>
      <c r="LQ47" s="76"/>
      <c r="LR47" s="76"/>
      <c r="LS47" s="76"/>
      <c r="LT47" s="76"/>
      <c r="LU47" s="76"/>
      <c r="LV47" s="76"/>
      <c r="LW47" s="76"/>
      <c r="LX47" s="76"/>
      <c r="LY47" s="76"/>
      <c r="LZ47" s="76"/>
      <c r="MA47" s="76"/>
      <c r="MB47" s="76"/>
      <c r="MC47" s="76"/>
      <c r="MD47" s="76"/>
      <c r="ME47" s="76"/>
      <c r="MF47" s="76"/>
      <c r="MG47" s="76"/>
      <c r="MH47" s="76"/>
      <c r="MI47" s="76"/>
      <c r="MJ47" s="76"/>
      <c r="MK47" s="76"/>
      <c r="ML47" s="76"/>
      <c r="MM47" s="76"/>
      <c r="MN47" s="76"/>
      <c r="MO47" s="76"/>
      <c r="MP47" s="76"/>
      <c r="MQ47" s="76"/>
      <c r="MR47" s="76"/>
      <c r="MS47" s="76"/>
      <c r="MT47" s="76"/>
      <c r="MU47" s="76"/>
      <c r="MV47" s="76"/>
      <c r="MW47" s="76"/>
      <c r="MX47" s="76"/>
      <c r="MY47" s="76"/>
      <c r="MZ47" s="76"/>
      <c r="NA47" s="76"/>
      <c r="NB47" s="76"/>
      <c r="NC47" s="76"/>
      <c r="ND47" s="76"/>
      <c r="NE47" s="76"/>
      <c r="NF47" s="76"/>
      <c r="NG47" s="76"/>
      <c r="NH47" s="76"/>
      <c r="NI47" s="76"/>
      <c r="NJ47" s="76"/>
      <c r="NK47" s="76"/>
      <c r="NL47" s="76"/>
      <c r="NM47" s="76"/>
      <c r="NN47" s="76"/>
      <c r="NO47" s="76"/>
      <c r="NP47" s="76"/>
      <c r="NQ47" s="76"/>
      <c r="NR47" s="76"/>
      <c r="NS47" s="76"/>
      <c r="NT47" s="76"/>
      <c r="NU47" s="76"/>
      <c r="NV47" s="76"/>
      <c r="NW47" s="76"/>
      <c r="NX47" s="76"/>
      <c r="NY47" s="76"/>
      <c r="NZ47" s="76"/>
      <c r="OA47" s="76"/>
      <c r="OB47" s="76"/>
      <c r="OC47" s="76"/>
      <c r="OD47" s="76"/>
      <c r="OE47" s="76"/>
      <c r="OF47" s="76"/>
      <c r="OG47" s="76"/>
      <c r="OH47" s="76"/>
      <c r="OI47" s="76"/>
      <c r="OJ47" s="76"/>
      <c r="OK47" s="76"/>
      <c r="OL47" s="76"/>
      <c r="OM47" s="76"/>
      <c r="ON47" s="76"/>
      <c r="OO47" s="76"/>
      <c r="OP47" s="76"/>
      <c r="OQ47" s="76"/>
      <c r="OR47" s="76"/>
      <c r="OS47" s="76"/>
      <c r="OT47" s="76"/>
      <c r="OU47" s="76"/>
      <c r="OV47" s="76"/>
      <c r="OW47" s="76"/>
      <c r="OX47" s="76"/>
      <c r="OY47" s="76"/>
      <c r="OZ47" s="76"/>
      <c r="PA47" s="76"/>
      <c r="PB47" s="76"/>
      <c r="PC47" s="76"/>
      <c r="PD47" s="76"/>
      <c r="PE47" s="76"/>
      <c r="PF47" s="76"/>
      <c r="PG47" s="76"/>
      <c r="PH47" s="76"/>
      <c r="PI47" s="76"/>
      <c r="PJ47" s="76"/>
      <c r="PK47" s="76"/>
      <c r="PL47" s="76"/>
      <c r="PM47" s="76"/>
      <c r="PN47" s="76"/>
      <c r="PO47" s="76"/>
      <c r="PP47" s="76"/>
      <c r="PQ47" s="76"/>
      <c r="PR47" s="76"/>
      <c r="PS47" s="76"/>
      <c r="PT47" s="76"/>
      <c r="PU47" s="76"/>
      <c r="PV47" s="76"/>
      <c r="PW47" s="76"/>
      <c r="PX47" s="76"/>
      <c r="PY47" s="76"/>
      <c r="PZ47" s="76"/>
      <c r="QA47" s="76"/>
      <c r="QB47" s="76"/>
      <c r="QC47" s="76"/>
      <c r="QD47" s="76"/>
      <c r="QE47" s="76"/>
      <c r="QF47" s="76"/>
      <c r="QG47" s="76"/>
      <c r="QH47" s="76"/>
      <c r="QI47" s="76"/>
      <c r="QJ47" s="76"/>
      <c r="QK47" s="76"/>
      <c r="QL47" s="76"/>
      <c r="QM47" s="76"/>
      <c r="QN47" s="76"/>
      <c r="QO47" s="76"/>
      <c r="QP47" s="76"/>
      <c r="QQ47" s="76"/>
      <c r="QR47" s="76"/>
      <c r="QS47" s="76"/>
      <c r="QT47" s="76"/>
      <c r="QU47" s="76"/>
      <c r="QV47" s="76"/>
      <c r="QW47" s="76"/>
      <c r="QX47" s="76"/>
      <c r="QY47" s="76"/>
      <c r="QZ47" s="76"/>
      <c r="RA47" s="76"/>
      <c r="RB47" s="76"/>
      <c r="RC47" s="76"/>
      <c r="RD47" s="76"/>
      <c r="RE47" s="76"/>
      <c r="RF47" s="76"/>
      <c r="RG47" s="76"/>
      <c r="RH47" s="76"/>
      <c r="RI47" s="76"/>
      <c r="RJ47" s="76"/>
      <c r="RK47" s="76"/>
      <c r="RL47" s="76"/>
      <c r="RM47" s="76"/>
      <c r="RN47" s="76"/>
      <c r="RO47" s="76"/>
      <c r="RP47" s="76"/>
      <c r="RQ47" s="76"/>
      <c r="RR47" s="76"/>
      <c r="RS47" s="76"/>
      <c r="RT47" s="76"/>
      <c r="RU47" s="76"/>
      <c r="RV47" s="76"/>
      <c r="RW47" s="76"/>
      <c r="RX47" s="76"/>
      <c r="RY47" s="76"/>
      <c r="RZ47" s="76"/>
      <c r="SA47" s="76"/>
      <c r="SB47" s="76"/>
      <c r="SC47" s="76"/>
      <c r="SD47" s="76"/>
      <c r="SE47" s="76"/>
      <c r="SF47" s="76"/>
      <c r="SG47" s="76"/>
      <c r="SH47" s="76"/>
      <c r="SI47" s="76"/>
      <c r="SJ47" s="76"/>
      <c r="SK47" s="76"/>
      <c r="SL47" s="76"/>
      <c r="SM47" s="76"/>
      <c r="SN47" s="76"/>
      <c r="SO47" s="76"/>
      <c r="SP47" s="76"/>
      <c r="SQ47" s="76"/>
      <c r="SR47" s="76"/>
      <c r="SS47" s="76"/>
      <c r="ST47" s="76"/>
      <c r="SU47" s="76"/>
      <c r="SV47" s="76"/>
      <c r="SW47" s="76"/>
      <c r="SX47" s="76"/>
      <c r="SY47" s="76"/>
      <c r="SZ47" s="76"/>
      <c r="TA47" s="76"/>
      <c r="TB47" s="76"/>
      <c r="TC47" s="76"/>
      <c r="TD47" s="76"/>
      <c r="TE47" s="76"/>
      <c r="TF47" s="76"/>
      <c r="TG47" s="76"/>
      <c r="TH47" s="76"/>
      <c r="TI47" s="76"/>
      <c r="TJ47" s="76"/>
      <c r="TK47" s="76"/>
      <c r="TL47" s="76"/>
      <c r="TM47" s="76"/>
      <c r="TN47" s="76"/>
      <c r="TO47" s="76"/>
      <c r="TP47" s="76"/>
      <c r="TQ47" s="76"/>
      <c r="TR47" s="76"/>
      <c r="TS47" s="76"/>
      <c r="TT47" s="76"/>
      <c r="TU47" s="76"/>
      <c r="TV47" s="76"/>
      <c r="TW47" s="76"/>
      <c r="TX47" s="76"/>
      <c r="TY47" s="76"/>
      <c r="TZ47" s="76"/>
      <c r="UA47" s="76"/>
      <c r="UB47" s="76"/>
      <c r="UC47" s="76"/>
      <c r="UD47" s="76"/>
      <c r="UE47" s="76"/>
      <c r="UF47" s="76"/>
      <c r="UG47" s="76"/>
      <c r="UH47" s="76"/>
      <c r="UI47" s="76"/>
      <c r="UJ47" s="76"/>
      <c r="UK47" s="76"/>
      <c r="UL47" s="76"/>
      <c r="UM47" s="76"/>
      <c r="UN47" s="76"/>
      <c r="UO47" s="76"/>
      <c r="UP47" s="76"/>
      <c r="UQ47" s="76"/>
      <c r="UR47" s="76"/>
      <c r="US47" s="76"/>
      <c r="UT47" s="76"/>
      <c r="UU47" s="76"/>
      <c r="UV47" s="76"/>
      <c r="UW47" s="76"/>
      <c r="UX47" s="76"/>
      <c r="UY47" s="76"/>
      <c r="UZ47" s="76"/>
      <c r="VA47" s="76"/>
      <c r="VB47" s="76"/>
      <c r="VC47" s="76"/>
      <c r="VD47" s="76"/>
      <c r="VE47" s="76"/>
      <c r="VF47" s="76"/>
      <c r="VG47" s="76"/>
      <c r="VH47" s="76"/>
      <c r="VI47" s="76"/>
      <c r="VJ47" s="76"/>
      <c r="VK47" s="76"/>
      <c r="VL47" s="76"/>
      <c r="VM47" s="76"/>
      <c r="VN47" s="76"/>
      <c r="VO47" s="76"/>
      <c r="VP47" s="76"/>
      <c r="VQ47" s="76"/>
      <c r="VR47" s="76"/>
      <c r="VS47" s="76"/>
      <c r="VT47" s="76"/>
      <c r="VU47" s="76"/>
      <c r="VV47" s="76"/>
      <c r="VW47" s="76"/>
      <c r="VX47" s="76"/>
      <c r="VY47" s="76"/>
      <c r="VZ47" s="76"/>
      <c r="WA47" s="76"/>
      <c r="WB47" s="76"/>
      <c r="WC47" s="76"/>
      <c r="WD47" s="76"/>
      <c r="WE47" s="76"/>
      <c r="WF47" s="76"/>
      <c r="WG47" s="76"/>
      <c r="WH47" s="76"/>
      <c r="WI47" s="76"/>
      <c r="WJ47" s="76"/>
      <c r="WK47" s="76"/>
      <c r="WL47" s="76"/>
      <c r="WM47" s="76"/>
      <c r="WN47" s="76"/>
      <c r="WO47" s="76"/>
      <c r="WP47" s="76"/>
      <c r="WQ47" s="76"/>
      <c r="WR47" s="76"/>
      <c r="WS47" s="76"/>
      <c r="WT47" s="76"/>
      <c r="WU47" s="76"/>
      <c r="WV47" s="76"/>
      <c r="WW47" s="76"/>
      <c r="WX47" s="76"/>
      <c r="WY47" s="76"/>
      <c r="WZ47" s="76"/>
      <c r="XA47" s="76"/>
      <c r="XB47" s="76"/>
      <c r="XC47" s="76"/>
      <c r="XD47" s="76"/>
      <c r="XE47" s="76"/>
      <c r="XF47" s="76"/>
      <c r="XG47" s="76"/>
      <c r="XH47" s="76"/>
      <c r="XI47" s="76"/>
      <c r="XJ47" s="76"/>
      <c r="XK47" s="76"/>
      <c r="XL47" s="76"/>
      <c r="XM47" s="76"/>
      <c r="XN47" s="76"/>
      <c r="XO47" s="76"/>
      <c r="XP47" s="76"/>
      <c r="XQ47" s="76"/>
      <c r="XR47" s="76"/>
      <c r="XS47" s="76"/>
      <c r="XT47" s="76"/>
      <c r="XU47" s="76"/>
      <c r="XV47" s="76"/>
      <c r="XW47" s="76"/>
      <c r="XX47" s="76"/>
      <c r="XY47" s="76"/>
      <c r="XZ47" s="76"/>
      <c r="YA47" s="76"/>
      <c r="YB47" s="76"/>
      <c r="YC47" s="76"/>
      <c r="YD47" s="76"/>
      <c r="YE47" s="76"/>
      <c r="YF47" s="76"/>
      <c r="YG47" s="76"/>
      <c r="YH47" s="76"/>
      <c r="YI47" s="76"/>
      <c r="YJ47" s="76"/>
      <c r="YK47" s="76"/>
      <c r="YL47" s="76"/>
      <c r="YM47" s="76"/>
      <c r="YN47" s="76"/>
      <c r="YO47" s="76"/>
      <c r="YP47" s="76"/>
      <c r="YQ47" s="76"/>
      <c r="YR47" s="76"/>
      <c r="YS47" s="76"/>
      <c r="YT47" s="76"/>
      <c r="YU47" s="76"/>
      <c r="YV47" s="76"/>
      <c r="YW47" s="76"/>
      <c r="YX47" s="76"/>
      <c r="YY47" s="76"/>
      <c r="YZ47" s="76"/>
      <c r="ZA47" s="76"/>
      <c r="ZB47" s="76"/>
      <c r="ZC47" s="76"/>
      <c r="ZD47" s="76"/>
      <c r="ZE47" s="76"/>
      <c r="ZF47" s="76"/>
      <c r="ZG47" s="76"/>
      <c r="ZH47" s="76"/>
      <c r="ZI47" s="76"/>
      <c r="ZJ47" s="76"/>
      <c r="ZK47" s="76"/>
      <c r="ZL47" s="76"/>
      <c r="ZM47" s="76"/>
      <c r="ZN47" s="76"/>
      <c r="ZO47" s="76"/>
      <c r="ZP47" s="76"/>
      <c r="ZQ47" s="76"/>
      <c r="ZR47" s="76"/>
      <c r="ZS47" s="76"/>
      <c r="ZT47" s="76"/>
      <c r="ZU47" s="76"/>
      <c r="ZV47" s="76"/>
      <c r="ZW47" s="76"/>
      <c r="ZX47" s="76"/>
      <c r="ZY47" s="76"/>
      <c r="ZZ47" s="76"/>
      <c r="AAA47" s="76"/>
      <c r="AAB47" s="76"/>
      <c r="AAC47" s="76"/>
      <c r="AAD47" s="76"/>
      <c r="AAE47" s="76"/>
      <c r="AAF47" s="76"/>
      <c r="AAG47" s="76"/>
      <c r="AAH47" s="76"/>
      <c r="AAI47" s="76"/>
      <c r="AAJ47" s="76"/>
      <c r="AAK47" s="76"/>
      <c r="AAL47" s="76"/>
      <c r="AAM47" s="76"/>
      <c r="AAN47" s="76"/>
      <c r="AAO47" s="76"/>
      <c r="AAP47" s="76"/>
      <c r="AAQ47" s="76"/>
      <c r="AAR47" s="76"/>
      <c r="AAS47" s="76"/>
      <c r="AAT47" s="76"/>
      <c r="AAU47" s="76"/>
      <c r="AAV47" s="76"/>
      <c r="AAW47" s="76"/>
      <c r="AAX47" s="76"/>
      <c r="AAY47" s="76"/>
      <c r="AAZ47" s="76"/>
      <c r="ABA47" s="76"/>
      <c r="ABB47" s="76"/>
      <c r="ABC47" s="76"/>
      <c r="ABD47" s="76"/>
      <c r="ABE47" s="76"/>
      <c r="ABF47" s="76"/>
      <c r="ABG47" s="76"/>
      <c r="ABH47" s="76"/>
      <c r="ABI47" s="76"/>
      <c r="ABJ47" s="76"/>
      <c r="ABK47" s="76"/>
      <c r="ABL47" s="76"/>
      <c r="ABM47" s="76"/>
      <c r="ABN47" s="76"/>
      <c r="ABO47" s="76"/>
      <c r="ABP47" s="76"/>
      <c r="ABQ47" s="76"/>
      <c r="ABR47" s="76"/>
      <c r="ABS47" s="76"/>
      <c r="ABT47" s="76"/>
      <c r="ABU47" s="76"/>
      <c r="ABV47" s="76"/>
      <c r="ABW47" s="76"/>
      <c r="ABX47" s="76"/>
      <c r="ABY47" s="76"/>
      <c r="ABZ47" s="76"/>
      <c r="ACA47" s="76"/>
      <c r="ACB47" s="76"/>
      <c r="ACC47" s="76"/>
      <c r="ACD47" s="76"/>
      <c r="ACE47" s="76"/>
      <c r="ACF47" s="76"/>
      <c r="ACG47" s="76"/>
      <c r="ACH47" s="76"/>
      <c r="ACI47" s="76"/>
      <c r="ACJ47" s="76"/>
      <c r="ACK47" s="76"/>
      <c r="ACL47" s="76"/>
      <c r="ACM47" s="76"/>
      <c r="ACN47" s="76"/>
      <c r="ACO47" s="76"/>
      <c r="ACP47" s="76"/>
      <c r="ACQ47" s="76"/>
      <c r="ACR47" s="76"/>
      <c r="ACS47" s="76"/>
      <c r="ACT47" s="76"/>
      <c r="ACU47" s="76"/>
      <c r="ACV47" s="76"/>
      <c r="ACW47" s="76"/>
      <c r="ACX47" s="76"/>
      <c r="ACY47" s="76"/>
      <c r="ACZ47" s="76"/>
      <c r="ADA47" s="76"/>
      <c r="ADB47" s="76"/>
      <c r="ADC47" s="76"/>
      <c r="ADD47" s="76"/>
      <c r="ADE47" s="76"/>
      <c r="ADF47" s="76"/>
      <c r="ADG47" s="76"/>
      <c r="ADH47" s="76"/>
      <c r="ADI47" s="76"/>
      <c r="ADJ47" s="76"/>
      <c r="ADK47" s="76"/>
      <c r="ADL47" s="76"/>
      <c r="ADM47" s="76"/>
      <c r="ADN47" s="76"/>
      <c r="ADO47" s="76"/>
      <c r="ADP47" s="76"/>
      <c r="ADQ47" s="76"/>
      <c r="ADR47" s="76"/>
      <c r="ADS47" s="76"/>
      <c r="ADT47" s="76"/>
      <c r="ADU47" s="76"/>
      <c r="ADV47" s="76"/>
      <c r="ADW47" s="76"/>
      <c r="ADX47" s="76"/>
      <c r="ADY47" s="76"/>
      <c r="ADZ47" s="76"/>
      <c r="AEA47" s="76"/>
      <c r="AEB47" s="76"/>
      <c r="AEC47" s="76"/>
      <c r="AED47" s="76"/>
      <c r="AEE47" s="76"/>
      <c r="AEF47" s="76"/>
      <c r="AEG47" s="76"/>
      <c r="AEH47" s="76"/>
      <c r="AEI47" s="76"/>
      <c r="AEJ47" s="76"/>
      <c r="AEK47" s="76"/>
      <c r="AEL47" s="76"/>
      <c r="AEM47" s="76"/>
      <c r="AEN47" s="76"/>
      <c r="AEO47" s="76"/>
      <c r="AEP47" s="76"/>
      <c r="AEQ47" s="76"/>
      <c r="AER47" s="76"/>
      <c r="AES47" s="76"/>
      <c r="AET47" s="76"/>
      <c r="AEU47" s="76"/>
      <c r="AEV47" s="76"/>
      <c r="AEW47" s="76"/>
      <c r="AEX47" s="76"/>
      <c r="AEY47" s="76"/>
      <c r="AEZ47" s="76"/>
      <c r="AFA47" s="76"/>
      <c r="AFB47" s="76"/>
      <c r="AFC47" s="76"/>
      <c r="AFD47" s="76"/>
      <c r="AFE47" s="76"/>
      <c r="AFF47" s="76"/>
      <c r="AFG47" s="76"/>
      <c r="AFH47" s="76"/>
      <c r="AFI47" s="76"/>
      <c r="AFJ47" s="76"/>
      <c r="AFK47" s="76"/>
      <c r="AFL47" s="76"/>
      <c r="AFM47" s="76"/>
      <c r="AFN47" s="76"/>
      <c r="AFO47" s="76"/>
      <c r="AFP47" s="76"/>
      <c r="AFQ47" s="76"/>
      <c r="AFR47" s="76"/>
      <c r="AFS47" s="76"/>
      <c r="AFT47" s="76"/>
      <c r="AFU47" s="76"/>
      <c r="AFV47" s="76"/>
      <c r="AFW47" s="76"/>
      <c r="AFX47" s="76"/>
      <c r="AFY47" s="76"/>
      <c r="AFZ47" s="76"/>
      <c r="AGA47" s="76"/>
      <c r="AGB47" s="76"/>
      <c r="AGC47" s="76"/>
      <c r="AGD47" s="76"/>
      <c r="AGE47" s="76"/>
      <c r="AGF47" s="76"/>
      <c r="AGG47" s="76"/>
      <c r="AGH47" s="76"/>
      <c r="AGI47" s="76"/>
      <c r="AGJ47" s="76"/>
      <c r="AGK47" s="76"/>
      <c r="AGL47" s="76"/>
      <c r="AGM47" s="76"/>
      <c r="AGN47" s="76"/>
      <c r="AGO47" s="76"/>
      <c r="AGP47" s="76"/>
      <c r="AGQ47" s="76"/>
      <c r="AGR47" s="76"/>
      <c r="AGS47" s="76"/>
      <c r="AGT47" s="76"/>
      <c r="AGU47" s="76"/>
      <c r="AGV47" s="76"/>
      <c r="AGW47" s="76"/>
      <c r="AGX47" s="76"/>
      <c r="AGY47" s="76"/>
      <c r="AGZ47" s="76"/>
      <c r="AHA47" s="76"/>
      <c r="AHB47" s="76"/>
      <c r="AHC47" s="76"/>
      <c r="AHD47" s="76"/>
      <c r="AHE47" s="76"/>
      <c r="AHF47" s="76"/>
      <c r="AHG47" s="76"/>
      <c r="AHH47" s="76"/>
      <c r="AHI47" s="76"/>
      <c r="AHJ47" s="76"/>
      <c r="AHK47" s="76"/>
      <c r="AHL47" s="76"/>
      <c r="AHM47" s="76"/>
      <c r="AHN47" s="76"/>
      <c r="AHO47" s="76"/>
      <c r="AHP47" s="76"/>
      <c r="AHQ47" s="76"/>
      <c r="AHR47" s="76"/>
      <c r="AHS47" s="76"/>
      <c r="AHT47" s="76"/>
      <c r="AHU47" s="76"/>
      <c r="AHV47" s="76"/>
      <c r="AHW47" s="76"/>
      <c r="AHX47" s="76"/>
      <c r="AHY47" s="76"/>
      <c r="AHZ47" s="76"/>
      <c r="AIA47" s="76"/>
      <c r="AIB47" s="76"/>
      <c r="AIC47" s="76"/>
      <c r="AID47" s="76"/>
      <c r="AIE47" s="76"/>
      <c r="AIF47" s="76"/>
      <c r="AIG47" s="76"/>
      <c r="AIH47" s="76"/>
      <c r="AII47" s="76"/>
      <c r="AIJ47" s="76"/>
      <c r="AIK47" s="76"/>
      <c r="AIL47" s="76"/>
      <c r="AIM47" s="76"/>
      <c r="AIN47" s="76"/>
      <c r="AIO47" s="76"/>
      <c r="AIP47" s="76"/>
      <c r="AIQ47" s="76"/>
      <c r="AIR47" s="76"/>
      <c r="AIS47" s="76"/>
      <c r="AIT47" s="76"/>
      <c r="AIU47" s="76"/>
      <c r="AIV47" s="76"/>
      <c r="AIW47" s="76"/>
      <c r="AIX47" s="76"/>
      <c r="AIY47" s="76"/>
      <c r="AIZ47" s="76"/>
      <c r="AJA47" s="76"/>
      <c r="AJB47" s="76"/>
      <c r="AJC47" s="76"/>
      <c r="AJD47" s="76"/>
      <c r="AJE47" s="76"/>
      <c r="AJF47" s="76"/>
      <c r="AJG47" s="76"/>
      <c r="AJH47" s="76"/>
      <c r="AJI47" s="76"/>
      <c r="AJJ47" s="76"/>
      <c r="AJK47" s="76"/>
      <c r="AJL47" s="76"/>
      <c r="AJM47" s="76"/>
      <c r="AJN47" s="76"/>
      <c r="AJO47" s="76"/>
      <c r="AJP47" s="76"/>
      <c r="AJQ47" s="76"/>
      <c r="AJR47" s="76"/>
      <c r="AJS47" s="76"/>
      <c r="AJT47" s="76"/>
      <c r="AJU47" s="76"/>
      <c r="AJV47" s="76"/>
      <c r="AJW47" s="76"/>
      <c r="AJX47" s="76"/>
      <c r="AJY47" s="76"/>
      <c r="AJZ47" s="76"/>
      <c r="AKA47" s="76"/>
      <c r="AKB47" s="76"/>
      <c r="AKC47" s="76"/>
      <c r="AKD47" s="76"/>
      <c r="AKE47" s="76"/>
      <c r="AKF47" s="76"/>
      <c r="AKG47" s="76"/>
      <c r="AKH47" s="76"/>
      <c r="AKI47" s="76"/>
      <c r="AKJ47" s="76"/>
      <c r="AKK47" s="76"/>
      <c r="AKL47" s="76"/>
      <c r="AKM47" s="76"/>
    </row>
    <row r="48" spans="2:975" s="65" customFormat="1" ht="15.75" thickBot="1">
      <c r="AJ48" s="37"/>
      <c r="AK48" s="70"/>
      <c r="AL48" s="70"/>
      <c r="AM48" s="76"/>
      <c r="AN48" s="76"/>
      <c r="AO48" s="128"/>
    </row>
    <row r="49" spans="2:50" s="128" customFormat="1" ht="15.75" thickBot="1">
      <c r="C49" s="217" t="s">
        <v>4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9"/>
      <c r="AJ49" s="37"/>
      <c r="AK49" s="70"/>
      <c r="AL49" s="70"/>
      <c r="AM49" s="76"/>
      <c r="AN49" s="76"/>
    </row>
    <row r="50" spans="2:50" s="128" customFormat="1">
      <c r="C50" s="132" t="s">
        <v>11</v>
      </c>
      <c r="D50" s="133" t="s">
        <v>12</v>
      </c>
      <c r="E50" s="133" t="s">
        <v>13</v>
      </c>
      <c r="F50" s="135" t="s">
        <v>14</v>
      </c>
      <c r="G50" s="135" t="s">
        <v>15</v>
      </c>
      <c r="H50" s="133" t="s">
        <v>9</v>
      </c>
      <c r="I50" s="133" t="s">
        <v>10</v>
      </c>
      <c r="J50" s="133" t="s">
        <v>11</v>
      </c>
      <c r="K50" s="133" t="s">
        <v>12</v>
      </c>
      <c r="L50" s="133" t="s">
        <v>13</v>
      </c>
      <c r="M50" s="135" t="s">
        <v>14</v>
      </c>
      <c r="N50" s="135" t="s">
        <v>15</v>
      </c>
      <c r="O50" s="133" t="s">
        <v>9</v>
      </c>
      <c r="P50" s="133" t="s">
        <v>10</v>
      </c>
      <c r="Q50" s="133" t="s">
        <v>11</v>
      </c>
      <c r="R50" s="133" t="s">
        <v>12</v>
      </c>
      <c r="S50" s="134" t="s">
        <v>13</v>
      </c>
      <c r="T50" s="135" t="s">
        <v>14</v>
      </c>
      <c r="U50" s="135" t="s">
        <v>15</v>
      </c>
      <c r="V50" s="133" t="s">
        <v>9</v>
      </c>
      <c r="W50" s="133" t="s">
        <v>10</v>
      </c>
      <c r="X50" s="133" t="s">
        <v>11</v>
      </c>
      <c r="Y50" s="133" t="s">
        <v>12</v>
      </c>
      <c r="Z50" s="133" t="s">
        <v>13</v>
      </c>
      <c r="AA50" s="135" t="s">
        <v>14</v>
      </c>
      <c r="AB50" s="135" t="s">
        <v>15</v>
      </c>
      <c r="AC50" s="133" t="s">
        <v>9</v>
      </c>
      <c r="AD50" s="133" t="s">
        <v>10</v>
      </c>
      <c r="AE50" s="133" t="s">
        <v>11</v>
      </c>
      <c r="AF50" s="133" t="s">
        <v>12</v>
      </c>
      <c r="AG50" s="136" t="s">
        <v>13</v>
      </c>
      <c r="AM50" s="76"/>
      <c r="AN50" s="76"/>
      <c r="AO50" s="65" t="s">
        <v>26</v>
      </c>
      <c r="AP50" s="93" t="s">
        <v>22</v>
      </c>
      <c r="AQ50" s="65" t="s">
        <v>16</v>
      </c>
      <c r="AR50" s="65" t="s">
        <v>17</v>
      </c>
      <c r="AS50" s="65" t="s">
        <v>19</v>
      </c>
      <c r="AT50" s="65" t="s">
        <v>20</v>
      </c>
      <c r="AU50" s="65" t="s">
        <v>18</v>
      </c>
      <c r="AV50" s="65" t="s">
        <v>21</v>
      </c>
      <c r="AW50" s="65" t="s">
        <v>39</v>
      </c>
      <c r="AX50" s="65"/>
    </row>
    <row r="51" spans="2:50" s="128" customFormat="1">
      <c r="B51" s="128" t="s">
        <v>25</v>
      </c>
      <c r="C51" s="129">
        <v>1</v>
      </c>
      <c r="D51" s="130">
        <v>2</v>
      </c>
      <c r="E51" s="130">
        <v>3</v>
      </c>
      <c r="F51" s="130">
        <v>4</v>
      </c>
      <c r="G51" s="130">
        <v>5</v>
      </c>
      <c r="H51" s="130">
        <v>6</v>
      </c>
      <c r="I51" s="130">
        <v>7</v>
      </c>
      <c r="J51" s="130">
        <v>8</v>
      </c>
      <c r="K51" s="130">
        <v>9</v>
      </c>
      <c r="L51" s="130">
        <v>10</v>
      </c>
      <c r="M51" s="130">
        <v>11</v>
      </c>
      <c r="N51" s="130">
        <v>12</v>
      </c>
      <c r="O51" s="130">
        <v>13</v>
      </c>
      <c r="P51" s="130">
        <v>14</v>
      </c>
      <c r="Q51" s="130">
        <v>15</v>
      </c>
      <c r="R51" s="130">
        <v>16</v>
      </c>
      <c r="S51" s="130">
        <v>17</v>
      </c>
      <c r="T51" s="130">
        <v>18</v>
      </c>
      <c r="U51" s="130">
        <v>19</v>
      </c>
      <c r="V51" s="130">
        <v>20</v>
      </c>
      <c r="W51" s="130">
        <v>21</v>
      </c>
      <c r="X51" s="130">
        <v>22</v>
      </c>
      <c r="Y51" s="130">
        <v>23</v>
      </c>
      <c r="Z51" s="130">
        <v>24</v>
      </c>
      <c r="AA51" s="130">
        <v>25</v>
      </c>
      <c r="AB51" s="130">
        <v>26</v>
      </c>
      <c r="AC51" s="130">
        <v>27</v>
      </c>
      <c r="AD51" s="130">
        <v>28</v>
      </c>
      <c r="AE51" s="130">
        <v>29</v>
      </c>
      <c r="AF51" s="130">
        <v>30</v>
      </c>
      <c r="AG51" s="131">
        <v>31</v>
      </c>
      <c r="AH51" s="128" t="s">
        <v>47</v>
      </c>
      <c r="AI51" s="128" t="s">
        <v>9</v>
      </c>
      <c r="AM51" s="76"/>
      <c r="AN51" s="76"/>
      <c r="AO51" s="128">
        <f>SUM(AQ51:AV51)</f>
        <v>16</v>
      </c>
      <c r="AP51" s="94">
        <v>1</v>
      </c>
      <c r="AQ51" s="128">
        <f t="shared" ref="AQ51:AQ56" si="42">COUNTIF(C52:AG52,"M3")</f>
        <v>0</v>
      </c>
      <c r="AR51" s="128">
        <f t="shared" ref="AR51:AR56" si="43">COUNTIF(C52:AG52,"M4")</f>
        <v>7</v>
      </c>
      <c r="AS51" s="128">
        <f t="shared" ref="AS51:AS56" si="44">COUNTIF(C52:AG52,"T3")</f>
        <v>0</v>
      </c>
      <c r="AT51" s="128">
        <f t="shared" ref="AT51:AT56" si="45">COUNTIF(C52:AG52,"T4")</f>
        <v>6</v>
      </c>
      <c r="AU51" s="128">
        <f t="shared" ref="AU51:AU56" si="46">COUNTIF(C52:AG52,"N3")</f>
        <v>0</v>
      </c>
      <c r="AV51" s="128">
        <f t="shared" ref="AV51:AV56" si="47">COUNTIF(C52:AG52,"N4")</f>
        <v>3</v>
      </c>
      <c r="AW51" s="128">
        <f>AQ51*8+AR51*10+AS51*8+AT51*10+AU51*10+AV51*10</f>
        <v>160</v>
      </c>
    </row>
    <row r="52" spans="2:50" s="128" customFormat="1">
      <c r="B52" s="128">
        <v>1</v>
      </c>
      <c r="C52" s="29"/>
      <c r="D52" s="25" t="s">
        <v>20</v>
      </c>
      <c r="E52" s="25" t="s">
        <v>20</v>
      </c>
      <c r="F52" s="24"/>
      <c r="G52" s="24"/>
      <c r="H52" s="95" t="s">
        <v>17</v>
      </c>
      <c r="I52" s="23"/>
      <c r="J52" s="23" t="s">
        <v>17</v>
      </c>
      <c r="K52" s="23"/>
      <c r="L52" s="23"/>
      <c r="M52" s="24" t="s">
        <v>17</v>
      </c>
      <c r="N52" s="24" t="s">
        <v>17</v>
      </c>
      <c r="O52" s="23"/>
      <c r="P52" s="23" t="s">
        <v>21</v>
      </c>
      <c r="Q52" s="23"/>
      <c r="R52" s="23" t="s">
        <v>21</v>
      </c>
      <c r="S52" s="22" t="s">
        <v>21</v>
      </c>
      <c r="T52" s="24"/>
      <c r="U52" s="24"/>
      <c r="V52" s="23" t="s">
        <v>20</v>
      </c>
      <c r="W52" s="23"/>
      <c r="X52" s="23" t="s">
        <v>20</v>
      </c>
      <c r="Y52" s="23"/>
      <c r="Z52" s="23"/>
      <c r="AA52" s="24" t="s">
        <v>20</v>
      </c>
      <c r="AB52" s="24" t="s">
        <v>20</v>
      </c>
      <c r="AC52" s="25"/>
      <c r="AD52" s="25" t="s">
        <v>17</v>
      </c>
      <c r="AE52" s="25"/>
      <c r="AF52" s="25" t="s">
        <v>17</v>
      </c>
      <c r="AG52" s="31" t="s">
        <v>17</v>
      </c>
      <c r="AH52" s="128">
        <f>COUNTIF(C52,"M3")+COUNTIF(C52,"M4")+COUNTIF(C52,"T3")+COUNTIF(C52,"T4")+COUNTIF(C52,"N3")+COUNTIF(C52,"N4")+COUNTIF(S52,"M3")+COUNTIF(S52,"M4")+COUNTIF(S52,"T3")+COUNTIF(S52,"T4")+COUNTIF(S52,"N3")+COUNTIF(S52,"N4")</f>
        <v>1</v>
      </c>
      <c r="AI52" s="128">
        <f t="shared" ref="AI52:AI57" si="48">COUNTIF(C52:AG52,"L")+COUNTBLANK(C52:AG52)</f>
        <v>15</v>
      </c>
      <c r="AM52" s="76"/>
      <c r="AN52" s="76"/>
      <c r="AO52" s="128">
        <f t="shared" ref="AO52:AO56" si="49">SUM(AQ52:AV52)</f>
        <v>16</v>
      </c>
      <c r="AP52" s="94">
        <v>2</v>
      </c>
      <c r="AQ52" s="128">
        <f t="shared" si="42"/>
        <v>0</v>
      </c>
      <c r="AR52" s="128">
        <f t="shared" si="43"/>
        <v>3</v>
      </c>
      <c r="AS52" s="128">
        <f t="shared" si="44"/>
        <v>0</v>
      </c>
      <c r="AT52" s="128">
        <f t="shared" si="45"/>
        <v>7</v>
      </c>
      <c r="AU52" s="128">
        <f t="shared" si="46"/>
        <v>0</v>
      </c>
      <c r="AV52" s="128">
        <f t="shared" si="47"/>
        <v>6</v>
      </c>
      <c r="AW52" s="128">
        <f t="shared" ref="AW52:AW56" si="50">AQ52*8+AR52*10+AS52*8+AT52*10+AU52*10+AV52*10</f>
        <v>160</v>
      </c>
    </row>
    <row r="53" spans="2:50" s="128" customFormat="1">
      <c r="B53" s="128">
        <v>2</v>
      </c>
      <c r="C53" s="29"/>
      <c r="D53" s="25" t="s">
        <v>21</v>
      </c>
      <c r="E53" s="25" t="s">
        <v>21</v>
      </c>
      <c r="F53" s="24"/>
      <c r="G53" s="24"/>
      <c r="H53" s="95" t="s">
        <v>20</v>
      </c>
      <c r="I53" s="95"/>
      <c r="J53" s="95" t="s">
        <v>20</v>
      </c>
      <c r="K53" s="23"/>
      <c r="L53" s="23"/>
      <c r="M53" s="24" t="s">
        <v>20</v>
      </c>
      <c r="N53" s="24" t="s">
        <v>20</v>
      </c>
      <c r="O53" s="23"/>
      <c r="P53" s="23" t="s">
        <v>17</v>
      </c>
      <c r="Q53" s="23"/>
      <c r="R53" s="23" t="s">
        <v>17</v>
      </c>
      <c r="S53" s="22" t="s">
        <v>17</v>
      </c>
      <c r="T53" s="24"/>
      <c r="U53" s="24"/>
      <c r="V53" s="23" t="s">
        <v>21</v>
      </c>
      <c r="W53" s="23"/>
      <c r="X53" s="23" t="s">
        <v>21</v>
      </c>
      <c r="Y53" s="23"/>
      <c r="Z53" s="23"/>
      <c r="AA53" s="24" t="s">
        <v>21</v>
      </c>
      <c r="AB53" s="24" t="s">
        <v>21</v>
      </c>
      <c r="AC53" s="25"/>
      <c r="AD53" s="25" t="s">
        <v>20</v>
      </c>
      <c r="AE53" s="25"/>
      <c r="AF53" s="25" t="s">
        <v>20</v>
      </c>
      <c r="AG53" s="31" t="s">
        <v>20</v>
      </c>
      <c r="AH53" s="128">
        <f t="shared" ref="AH53:AH57" si="51">COUNTIF(C53,"M3")+COUNTIF(C53,"M4")+COUNTIF(C53,"T3")+COUNTIF(C53,"T4")+COUNTIF(C53,"N3")+COUNTIF(C53,"N4")+COUNTIF(S53,"M3")+COUNTIF(S53,"M4")+COUNTIF(S53,"T3")+COUNTIF(S53,"T4")+COUNTIF(S53,"N3")+COUNTIF(S53,"N4")</f>
        <v>1</v>
      </c>
      <c r="AI53" s="128">
        <f t="shared" si="48"/>
        <v>15</v>
      </c>
      <c r="AM53" s="76"/>
      <c r="AN53" s="76"/>
      <c r="AO53" s="128">
        <f t="shared" si="49"/>
        <v>16</v>
      </c>
      <c r="AP53" s="94">
        <v>3</v>
      </c>
      <c r="AQ53" s="128">
        <f t="shared" si="42"/>
        <v>0</v>
      </c>
      <c r="AR53" s="128">
        <f t="shared" si="43"/>
        <v>6</v>
      </c>
      <c r="AS53" s="128">
        <f t="shared" si="44"/>
        <v>0</v>
      </c>
      <c r="AT53" s="128">
        <f t="shared" si="45"/>
        <v>3</v>
      </c>
      <c r="AU53" s="128">
        <f t="shared" si="46"/>
        <v>0</v>
      </c>
      <c r="AV53" s="128">
        <f t="shared" si="47"/>
        <v>7</v>
      </c>
      <c r="AW53" s="128">
        <f t="shared" si="50"/>
        <v>160</v>
      </c>
    </row>
    <row r="54" spans="2:50" s="128" customFormat="1">
      <c r="B54" s="128">
        <v>3</v>
      </c>
      <c r="C54" s="29"/>
      <c r="D54" s="23" t="s">
        <v>17</v>
      </c>
      <c r="E54" s="23" t="s">
        <v>17</v>
      </c>
      <c r="F54" s="24"/>
      <c r="G54" s="24"/>
      <c r="H54" s="95" t="s">
        <v>21</v>
      </c>
      <c r="I54" s="23"/>
      <c r="J54" s="23" t="s">
        <v>21</v>
      </c>
      <c r="K54" s="23"/>
      <c r="L54" s="23"/>
      <c r="M54" s="24" t="s">
        <v>21</v>
      </c>
      <c r="N54" s="24" t="s">
        <v>21</v>
      </c>
      <c r="O54" s="23"/>
      <c r="P54" s="23" t="s">
        <v>20</v>
      </c>
      <c r="Q54" s="23"/>
      <c r="R54" s="23" t="s">
        <v>20</v>
      </c>
      <c r="S54" s="22" t="s">
        <v>20</v>
      </c>
      <c r="T54" s="24"/>
      <c r="U54" s="24"/>
      <c r="V54" s="23" t="s">
        <v>17</v>
      </c>
      <c r="W54" s="23"/>
      <c r="X54" s="23" t="s">
        <v>17</v>
      </c>
      <c r="Y54" s="23"/>
      <c r="Z54" s="23"/>
      <c r="AA54" s="24" t="s">
        <v>17</v>
      </c>
      <c r="AB54" s="24" t="s">
        <v>17</v>
      </c>
      <c r="AC54" s="25"/>
      <c r="AD54" s="25" t="s">
        <v>21</v>
      </c>
      <c r="AE54" s="25"/>
      <c r="AF54" s="25" t="s">
        <v>21</v>
      </c>
      <c r="AG54" s="31" t="s">
        <v>21</v>
      </c>
      <c r="AH54" s="128">
        <f t="shared" si="51"/>
        <v>1</v>
      </c>
      <c r="AI54" s="128">
        <f t="shared" si="48"/>
        <v>15</v>
      </c>
      <c r="AM54" s="76"/>
      <c r="AN54" s="76"/>
      <c r="AO54" s="128">
        <f t="shared" si="49"/>
        <v>15</v>
      </c>
      <c r="AP54" s="94">
        <v>4</v>
      </c>
      <c r="AQ54" s="128">
        <f t="shared" si="42"/>
        <v>0</v>
      </c>
      <c r="AR54" s="128">
        <f t="shared" si="43"/>
        <v>5</v>
      </c>
      <c r="AS54" s="128">
        <f t="shared" si="44"/>
        <v>0</v>
      </c>
      <c r="AT54" s="128">
        <f t="shared" si="45"/>
        <v>6</v>
      </c>
      <c r="AU54" s="128">
        <f t="shared" si="46"/>
        <v>0</v>
      </c>
      <c r="AV54" s="128">
        <f t="shared" si="47"/>
        <v>4</v>
      </c>
      <c r="AW54" s="128">
        <f t="shared" si="50"/>
        <v>150</v>
      </c>
    </row>
    <row r="55" spans="2:50" s="128" customFormat="1">
      <c r="B55" s="128">
        <v>4</v>
      </c>
      <c r="C55" s="29" t="s">
        <v>20</v>
      </c>
      <c r="D55" s="23"/>
      <c r="E55" s="23"/>
      <c r="F55" s="24" t="s">
        <v>20</v>
      </c>
      <c r="G55" s="24" t="s">
        <v>20</v>
      </c>
      <c r="H55" s="95"/>
      <c r="I55" s="23" t="s">
        <v>17</v>
      </c>
      <c r="J55" s="23"/>
      <c r="K55" s="23" t="s">
        <v>17</v>
      </c>
      <c r="L55" s="23" t="s">
        <v>17</v>
      </c>
      <c r="M55" s="24"/>
      <c r="N55" s="24"/>
      <c r="O55" s="23" t="s">
        <v>21</v>
      </c>
      <c r="P55" s="23"/>
      <c r="Q55" s="23" t="s">
        <v>21</v>
      </c>
      <c r="R55" s="23"/>
      <c r="S55" s="22"/>
      <c r="T55" s="24" t="s">
        <v>21</v>
      </c>
      <c r="U55" s="24" t="s">
        <v>21</v>
      </c>
      <c r="V55" s="23"/>
      <c r="W55" s="23" t="s">
        <v>20</v>
      </c>
      <c r="X55" s="23"/>
      <c r="Y55" s="23" t="s">
        <v>20</v>
      </c>
      <c r="Z55" s="23" t="s">
        <v>20</v>
      </c>
      <c r="AA55" s="24"/>
      <c r="AB55" s="24"/>
      <c r="AC55" s="25" t="s">
        <v>17</v>
      </c>
      <c r="AD55" s="23"/>
      <c r="AE55" s="23" t="s">
        <v>17</v>
      </c>
      <c r="AF55" s="23"/>
      <c r="AG55" s="30"/>
      <c r="AH55" s="128">
        <f t="shared" si="51"/>
        <v>1</v>
      </c>
      <c r="AI55" s="128">
        <f t="shared" si="48"/>
        <v>16</v>
      </c>
      <c r="AM55" s="76"/>
      <c r="AN55" s="76"/>
      <c r="AO55" s="128">
        <f t="shared" si="49"/>
        <v>15</v>
      </c>
      <c r="AP55" s="94">
        <v>5</v>
      </c>
      <c r="AQ55" s="128">
        <f t="shared" si="42"/>
        <v>0</v>
      </c>
      <c r="AR55" s="128">
        <f t="shared" si="43"/>
        <v>4</v>
      </c>
      <c r="AS55" s="128">
        <f t="shared" si="44"/>
        <v>0</v>
      </c>
      <c r="AT55" s="128">
        <f t="shared" si="45"/>
        <v>5</v>
      </c>
      <c r="AU55" s="128">
        <f t="shared" si="46"/>
        <v>0</v>
      </c>
      <c r="AV55" s="128">
        <f t="shared" si="47"/>
        <v>6</v>
      </c>
      <c r="AW55" s="128">
        <f t="shared" si="50"/>
        <v>150</v>
      </c>
    </row>
    <row r="56" spans="2:50" s="128" customFormat="1">
      <c r="B56" s="128">
        <v>5</v>
      </c>
      <c r="C56" s="29" t="s">
        <v>21</v>
      </c>
      <c r="D56" s="23"/>
      <c r="E56" s="23"/>
      <c r="F56" s="24" t="s">
        <v>21</v>
      </c>
      <c r="G56" s="24" t="s">
        <v>21</v>
      </c>
      <c r="H56" s="95"/>
      <c r="I56" s="23" t="s">
        <v>20</v>
      </c>
      <c r="J56" s="23"/>
      <c r="K56" s="23" t="s">
        <v>20</v>
      </c>
      <c r="L56" s="23" t="s">
        <v>20</v>
      </c>
      <c r="M56" s="24"/>
      <c r="N56" s="24"/>
      <c r="O56" s="23" t="s">
        <v>17</v>
      </c>
      <c r="P56" s="23"/>
      <c r="Q56" s="23" t="s">
        <v>17</v>
      </c>
      <c r="R56" s="23"/>
      <c r="S56" s="22"/>
      <c r="T56" s="24" t="s">
        <v>17</v>
      </c>
      <c r="U56" s="24" t="s">
        <v>17</v>
      </c>
      <c r="V56" s="23"/>
      <c r="W56" s="23" t="s">
        <v>21</v>
      </c>
      <c r="X56" s="25"/>
      <c r="Y56" s="23" t="s">
        <v>21</v>
      </c>
      <c r="Z56" s="23" t="s">
        <v>21</v>
      </c>
      <c r="AA56" s="24"/>
      <c r="AB56" s="24"/>
      <c r="AC56" s="25" t="s">
        <v>20</v>
      </c>
      <c r="AD56" s="23"/>
      <c r="AE56" s="23" t="s">
        <v>20</v>
      </c>
      <c r="AF56" s="23"/>
      <c r="AG56" s="30"/>
      <c r="AH56" s="128">
        <f t="shared" si="51"/>
        <v>1</v>
      </c>
      <c r="AI56" s="128">
        <f t="shared" si="48"/>
        <v>16</v>
      </c>
      <c r="AM56" s="92"/>
      <c r="AN56" s="92"/>
      <c r="AO56" s="128">
        <f t="shared" si="49"/>
        <v>15</v>
      </c>
      <c r="AP56" s="94">
        <v>6</v>
      </c>
      <c r="AQ56" s="128">
        <f t="shared" si="42"/>
        <v>0</v>
      </c>
      <c r="AR56" s="128">
        <f t="shared" si="43"/>
        <v>6</v>
      </c>
      <c r="AS56" s="128">
        <f t="shared" si="44"/>
        <v>0</v>
      </c>
      <c r="AT56" s="128">
        <f t="shared" si="45"/>
        <v>4</v>
      </c>
      <c r="AU56" s="128">
        <f t="shared" si="46"/>
        <v>0</v>
      </c>
      <c r="AV56" s="128">
        <f t="shared" si="47"/>
        <v>5</v>
      </c>
      <c r="AW56" s="128">
        <f t="shared" si="50"/>
        <v>150</v>
      </c>
    </row>
    <row r="57" spans="2:50" s="128" customFormat="1" ht="15.75" thickBot="1">
      <c r="B57" s="128">
        <v>6</v>
      </c>
      <c r="C57" s="110" t="s">
        <v>17</v>
      </c>
      <c r="D57" s="32"/>
      <c r="E57" s="32"/>
      <c r="F57" s="34" t="s">
        <v>17</v>
      </c>
      <c r="G57" s="34" t="s">
        <v>17</v>
      </c>
      <c r="H57" s="99"/>
      <c r="I57" s="32" t="s">
        <v>21</v>
      </c>
      <c r="J57" s="32"/>
      <c r="K57" s="32" t="s">
        <v>21</v>
      </c>
      <c r="L57" s="32" t="s">
        <v>21</v>
      </c>
      <c r="M57" s="34"/>
      <c r="N57" s="34"/>
      <c r="O57" s="32" t="s">
        <v>20</v>
      </c>
      <c r="P57" s="32"/>
      <c r="Q57" s="32" t="s">
        <v>20</v>
      </c>
      <c r="R57" s="32"/>
      <c r="S57" s="33"/>
      <c r="T57" s="34" t="s">
        <v>20</v>
      </c>
      <c r="U57" s="34" t="s">
        <v>20</v>
      </c>
      <c r="V57" s="32"/>
      <c r="W57" s="32" t="s">
        <v>17</v>
      </c>
      <c r="X57" s="32"/>
      <c r="Y57" s="32" t="s">
        <v>17</v>
      </c>
      <c r="Z57" s="32" t="s">
        <v>17</v>
      </c>
      <c r="AA57" s="34"/>
      <c r="AB57" s="34"/>
      <c r="AC57" s="35" t="s">
        <v>21</v>
      </c>
      <c r="AD57" s="32"/>
      <c r="AE57" s="32" t="s">
        <v>21</v>
      </c>
      <c r="AF57" s="32"/>
      <c r="AG57" s="91"/>
      <c r="AH57" s="128">
        <f t="shared" si="51"/>
        <v>1</v>
      </c>
      <c r="AI57" s="128">
        <f t="shared" si="48"/>
        <v>16</v>
      </c>
      <c r="AM57" s="76"/>
      <c r="AN57" s="76"/>
      <c r="AO57" s="71"/>
      <c r="AW57" s="128">
        <f>AVERAGE(AW51:AW56)</f>
        <v>155</v>
      </c>
      <c r="AX57" s="128">
        <f>AW57/31*7</f>
        <v>35</v>
      </c>
    </row>
    <row r="58" spans="2:50" s="128" customFormat="1">
      <c r="B58" s="37"/>
      <c r="AH58" s="37"/>
      <c r="AI58" s="76"/>
      <c r="AJ58" s="65"/>
      <c r="AK58" s="65"/>
      <c r="AL58" s="65"/>
      <c r="AM58" s="37"/>
      <c r="AN58" s="37"/>
      <c r="AO58" s="71"/>
    </row>
    <row r="59" spans="2:50" s="128" customFormat="1">
      <c r="B59" s="37"/>
      <c r="C59" s="128">
        <f t="shared" ref="C59:AG59" si="52">COUNTIF(C51:C57,"M3")+COUNTIF(C51:C57,"M4")+COUNTIF(C51:C57,"T3")+COUNTIF(C51:C57,"T4")+COUNTIF(C51:C57,"N3")+COUNTIF(C51:C57,"N4")</f>
        <v>3</v>
      </c>
      <c r="D59" s="128">
        <f t="shared" si="52"/>
        <v>3</v>
      </c>
      <c r="E59" s="128">
        <f t="shared" si="52"/>
        <v>3</v>
      </c>
      <c r="F59" s="128">
        <f t="shared" si="52"/>
        <v>3</v>
      </c>
      <c r="G59" s="128">
        <f t="shared" si="52"/>
        <v>3</v>
      </c>
      <c r="H59" s="128">
        <f t="shared" si="52"/>
        <v>3</v>
      </c>
      <c r="I59" s="128">
        <f t="shared" si="52"/>
        <v>3</v>
      </c>
      <c r="J59" s="128">
        <f t="shared" si="52"/>
        <v>3</v>
      </c>
      <c r="K59" s="128">
        <f t="shared" si="52"/>
        <v>3</v>
      </c>
      <c r="L59" s="128">
        <f t="shared" si="52"/>
        <v>3</v>
      </c>
      <c r="M59" s="128">
        <f t="shared" si="52"/>
        <v>3</v>
      </c>
      <c r="N59" s="128">
        <f t="shared" si="52"/>
        <v>3</v>
      </c>
      <c r="O59" s="128">
        <f t="shared" si="52"/>
        <v>3</v>
      </c>
      <c r="P59" s="128">
        <f t="shared" si="52"/>
        <v>3</v>
      </c>
      <c r="Q59" s="128">
        <f t="shared" si="52"/>
        <v>3</v>
      </c>
      <c r="R59" s="128">
        <f t="shared" si="52"/>
        <v>3</v>
      </c>
      <c r="S59" s="128">
        <f t="shared" si="52"/>
        <v>3</v>
      </c>
      <c r="T59" s="128">
        <f t="shared" si="52"/>
        <v>3</v>
      </c>
      <c r="U59" s="128">
        <f t="shared" si="52"/>
        <v>3</v>
      </c>
      <c r="V59" s="128">
        <f t="shared" si="52"/>
        <v>3</v>
      </c>
      <c r="W59" s="128">
        <f t="shared" si="52"/>
        <v>3</v>
      </c>
      <c r="X59" s="128">
        <f t="shared" si="52"/>
        <v>3</v>
      </c>
      <c r="Y59" s="128">
        <f t="shared" si="52"/>
        <v>3</v>
      </c>
      <c r="Z59" s="128">
        <f t="shared" si="52"/>
        <v>3</v>
      </c>
      <c r="AA59" s="128">
        <f t="shared" si="52"/>
        <v>3</v>
      </c>
      <c r="AB59" s="128">
        <f t="shared" si="52"/>
        <v>3</v>
      </c>
      <c r="AC59" s="128">
        <f t="shared" si="52"/>
        <v>3</v>
      </c>
      <c r="AD59" s="128">
        <f t="shared" si="52"/>
        <v>3</v>
      </c>
      <c r="AE59" s="128">
        <f t="shared" si="52"/>
        <v>3</v>
      </c>
      <c r="AF59" s="128">
        <f t="shared" si="52"/>
        <v>3</v>
      </c>
      <c r="AG59" s="128">
        <f t="shared" si="52"/>
        <v>3</v>
      </c>
      <c r="AH59" s="37"/>
      <c r="AI59" s="76"/>
      <c r="AM59" s="37"/>
      <c r="AN59" s="37"/>
      <c r="AO59" s="71"/>
    </row>
    <row r="60" spans="2:50" s="128" customFormat="1" ht="15.75" thickBot="1">
      <c r="AI60" s="65"/>
      <c r="AJ60" s="37"/>
      <c r="AK60" s="70"/>
      <c r="AL60" s="70"/>
      <c r="AM60" s="76"/>
      <c r="AN60" s="76"/>
    </row>
    <row r="61" spans="2:50" s="65" customFormat="1" ht="15.75" thickBot="1">
      <c r="C61" s="217" t="s">
        <v>5</v>
      </c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9"/>
      <c r="AG61" s="74"/>
      <c r="AI61" s="128"/>
      <c r="AJ61" s="128"/>
      <c r="AK61" s="128"/>
      <c r="AL61" s="128"/>
      <c r="AM61" s="76"/>
      <c r="AN61" s="76"/>
      <c r="AO61" s="128"/>
    </row>
    <row r="62" spans="2:50" s="128" customFormat="1">
      <c r="C62" s="145" t="s">
        <v>14</v>
      </c>
      <c r="D62" s="135" t="s">
        <v>15</v>
      </c>
      <c r="E62" s="133" t="s">
        <v>9</v>
      </c>
      <c r="F62" s="133" t="s">
        <v>10</v>
      </c>
      <c r="G62" s="133" t="s">
        <v>11</v>
      </c>
      <c r="H62" s="133" t="s">
        <v>12</v>
      </c>
      <c r="I62" s="133" t="s">
        <v>13</v>
      </c>
      <c r="J62" s="135" t="s">
        <v>14</v>
      </c>
      <c r="K62" s="135" t="s">
        <v>15</v>
      </c>
      <c r="L62" s="133" t="s">
        <v>9</v>
      </c>
      <c r="M62" s="133" t="s">
        <v>10</v>
      </c>
      <c r="N62" s="133" t="s">
        <v>11</v>
      </c>
      <c r="O62" s="133" t="s">
        <v>12</v>
      </c>
      <c r="P62" s="133" t="s">
        <v>13</v>
      </c>
      <c r="Q62" s="135" t="s">
        <v>14</v>
      </c>
      <c r="R62" s="135" t="s">
        <v>15</v>
      </c>
      <c r="S62" s="133" t="s">
        <v>9</v>
      </c>
      <c r="T62" s="133" t="s">
        <v>10</v>
      </c>
      <c r="U62" s="133" t="s">
        <v>11</v>
      </c>
      <c r="V62" s="133" t="s">
        <v>12</v>
      </c>
      <c r="W62" s="133" t="s">
        <v>13</v>
      </c>
      <c r="X62" s="135" t="s">
        <v>14</v>
      </c>
      <c r="Y62" s="135" t="s">
        <v>15</v>
      </c>
      <c r="Z62" s="133" t="s">
        <v>9</v>
      </c>
      <c r="AA62" s="133" t="s">
        <v>10</v>
      </c>
      <c r="AB62" s="133" t="s">
        <v>11</v>
      </c>
      <c r="AC62" s="133" t="s">
        <v>12</v>
      </c>
      <c r="AD62" s="133" t="s">
        <v>13</v>
      </c>
      <c r="AE62" s="135" t="s">
        <v>14</v>
      </c>
      <c r="AF62" s="140" t="s">
        <v>15</v>
      </c>
      <c r="AM62" s="76"/>
      <c r="AN62" s="76"/>
      <c r="AO62" s="65" t="s">
        <v>26</v>
      </c>
      <c r="AP62" s="93" t="s">
        <v>22</v>
      </c>
      <c r="AQ62" s="65" t="s">
        <v>16</v>
      </c>
      <c r="AR62" s="65" t="s">
        <v>17</v>
      </c>
      <c r="AS62" s="65" t="s">
        <v>19</v>
      </c>
      <c r="AT62" s="65" t="s">
        <v>20</v>
      </c>
      <c r="AU62" s="65" t="s">
        <v>18</v>
      </c>
      <c r="AV62" s="65" t="s">
        <v>21</v>
      </c>
      <c r="AW62" s="65" t="s">
        <v>40</v>
      </c>
      <c r="AX62" s="65"/>
    </row>
    <row r="63" spans="2:50" s="128" customFormat="1">
      <c r="B63" s="128" t="s">
        <v>25</v>
      </c>
      <c r="C63" s="129">
        <v>1</v>
      </c>
      <c r="D63" s="130">
        <v>2</v>
      </c>
      <c r="E63" s="130">
        <v>3</v>
      </c>
      <c r="F63" s="130">
        <v>4</v>
      </c>
      <c r="G63" s="130">
        <v>5</v>
      </c>
      <c r="H63" s="130">
        <v>6</v>
      </c>
      <c r="I63" s="130">
        <v>7</v>
      </c>
      <c r="J63" s="130">
        <v>8</v>
      </c>
      <c r="K63" s="130">
        <v>9</v>
      </c>
      <c r="L63" s="130">
        <v>10</v>
      </c>
      <c r="M63" s="130">
        <v>11</v>
      </c>
      <c r="N63" s="130">
        <v>12</v>
      </c>
      <c r="O63" s="130">
        <v>13</v>
      </c>
      <c r="P63" s="130">
        <v>14</v>
      </c>
      <c r="Q63" s="130">
        <v>15</v>
      </c>
      <c r="R63" s="130">
        <v>16</v>
      </c>
      <c r="S63" s="130">
        <v>17</v>
      </c>
      <c r="T63" s="130">
        <v>18</v>
      </c>
      <c r="U63" s="130">
        <v>19</v>
      </c>
      <c r="V63" s="130">
        <v>20</v>
      </c>
      <c r="W63" s="130">
        <v>21</v>
      </c>
      <c r="X63" s="130">
        <v>22</v>
      </c>
      <c r="Y63" s="130">
        <v>23</v>
      </c>
      <c r="Z63" s="130">
        <v>24</v>
      </c>
      <c r="AA63" s="130">
        <v>25</v>
      </c>
      <c r="AB63" s="130">
        <v>26</v>
      </c>
      <c r="AC63" s="130">
        <v>27</v>
      </c>
      <c r="AD63" s="130">
        <v>28</v>
      </c>
      <c r="AE63" s="130">
        <v>29</v>
      </c>
      <c r="AF63" s="131">
        <v>30</v>
      </c>
      <c r="AH63" s="128" t="s">
        <v>47</v>
      </c>
      <c r="AI63" s="128" t="s">
        <v>9</v>
      </c>
      <c r="AM63" s="76"/>
      <c r="AN63" s="76"/>
      <c r="AO63" s="128">
        <f>SUM(AQ63:AV63)</f>
        <v>14</v>
      </c>
      <c r="AP63" s="94">
        <v>1</v>
      </c>
      <c r="AQ63" s="128">
        <f t="shared" ref="AQ63:AQ68" si="53">COUNTIF(C64:AG64,"M3")</f>
        <v>0</v>
      </c>
      <c r="AR63" s="128">
        <f t="shared" ref="AR63:AR68" si="54">COUNTIF(C64:AG64,"M4")</f>
        <v>4</v>
      </c>
      <c r="AS63" s="128">
        <f t="shared" ref="AS63:AS68" si="55">COUNTIF(C64:AG64,"T3")</f>
        <v>0</v>
      </c>
      <c r="AT63" s="128">
        <f t="shared" ref="AT63:AT68" si="56">COUNTIF(C64:AG64,"T4")</f>
        <v>3</v>
      </c>
      <c r="AU63" s="128">
        <f t="shared" ref="AU63:AU68" si="57">COUNTIF(C64:AG64,"N3")</f>
        <v>0</v>
      </c>
      <c r="AV63" s="128">
        <f t="shared" ref="AV63:AV68" si="58">COUNTIF(C64:AG64,"N4")</f>
        <v>7</v>
      </c>
      <c r="AW63" s="128">
        <f>AQ63*8+AR63*10+AS63*8+AT63*10+AU63*10+AV63*10</f>
        <v>140</v>
      </c>
    </row>
    <row r="64" spans="2:50" s="128" customFormat="1">
      <c r="B64" s="128">
        <v>1</v>
      </c>
      <c r="C64" s="96"/>
      <c r="D64" s="24"/>
      <c r="E64" s="25" t="s">
        <v>21</v>
      </c>
      <c r="F64" s="23"/>
      <c r="G64" s="23" t="s">
        <v>21</v>
      </c>
      <c r="H64" s="23"/>
      <c r="I64" s="23"/>
      <c r="J64" s="24" t="s">
        <v>21</v>
      </c>
      <c r="K64" s="24" t="s">
        <v>21</v>
      </c>
      <c r="L64" s="23"/>
      <c r="M64" s="23" t="s">
        <v>20</v>
      </c>
      <c r="N64" s="25"/>
      <c r="O64" s="25" t="s">
        <v>20</v>
      </c>
      <c r="P64" s="25" t="s">
        <v>20</v>
      </c>
      <c r="Q64" s="24"/>
      <c r="R64" s="24"/>
      <c r="S64" s="95" t="s">
        <v>17</v>
      </c>
      <c r="T64" s="23"/>
      <c r="U64" s="23" t="s">
        <v>17</v>
      </c>
      <c r="V64" s="23"/>
      <c r="W64" s="23"/>
      <c r="X64" s="24" t="s">
        <v>17</v>
      </c>
      <c r="Y64" s="24" t="s">
        <v>17</v>
      </c>
      <c r="Z64" s="23"/>
      <c r="AA64" s="23" t="s">
        <v>21</v>
      </c>
      <c r="AB64" s="23"/>
      <c r="AC64" s="23" t="s">
        <v>21</v>
      </c>
      <c r="AD64" s="23" t="s">
        <v>21</v>
      </c>
      <c r="AE64" s="24"/>
      <c r="AF64" s="141"/>
      <c r="AG64" s="78"/>
      <c r="AH64" s="128">
        <v>0</v>
      </c>
      <c r="AI64" s="128">
        <f t="shared" ref="AI64:AI69" si="59">COUNTIF(C64:AG64,"L")+COUNTBLANK(C64:AG64)</f>
        <v>17</v>
      </c>
      <c r="AM64" s="76"/>
      <c r="AN64" s="76"/>
      <c r="AO64" s="128">
        <f t="shared" ref="AO64:AO68" si="60">SUM(AQ64:AV64)</f>
        <v>14</v>
      </c>
      <c r="AP64" s="94">
        <v>2</v>
      </c>
      <c r="AQ64" s="128">
        <f t="shared" si="53"/>
        <v>0</v>
      </c>
      <c r="AR64" s="128">
        <f t="shared" si="54"/>
        <v>6</v>
      </c>
      <c r="AS64" s="128">
        <f t="shared" si="55"/>
        <v>0</v>
      </c>
      <c r="AT64" s="128">
        <f t="shared" si="56"/>
        <v>5</v>
      </c>
      <c r="AU64" s="128">
        <f t="shared" si="57"/>
        <v>0</v>
      </c>
      <c r="AV64" s="128">
        <f t="shared" si="58"/>
        <v>3</v>
      </c>
      <c r="AW64" s="128">
        <f t="shared" ref="AW64:AW68" si="61">AQ64*8+AR64*10+AS64*8+AT64*10+AU64*10+AV64*10</f>
        <v>140</v>
      </c>
    </row>
    <row r="65" spans="2:50" s="128" customFormat="1">
      <c r="B65" s="128">
        <v>2</v>
      </c>
      <c r="C65" s="96"/>
      <c r="D65" s="24"/>
      <c r="E65" s="25" t="s">
        <v>17</v>
      </c>
      <c r="F65" s="23"/>
      <c r="G65" s="23" t="s">
        <v>17</v>
      </c>
      <c r="H65" s="23"/>
      <c r="I65" s="23"/>
      <c r="J65" s="24" t="s">
        <v>17</v>
      </c>
      <c r="K65" s="24" t="s">
        <v>20</v>
      </c>
      <c r="L65" s="25"/>
      <c r="M65" s="25" t="s">
        <v>21</v>
      </c>
      <c r="N65" s="25"/>
      <c r="O65" s="25" t="s">
        <v>21</v>
      </c>
      <c r="P65" s="25" t="s">
        <v>21</v>
      </c>
      <c r="Q65" s="24"/>
      <c r="R65" s="24"/>
      <c r="S65" s="95" t="s">
        <v>20</v>
      </c>
      <c r="T65" s="23"/>
      <c r="U65" s="23" t="s">
        <v>20</v>
      </c>
      <c r="V65" s="23"/>
      <c r="W65" s="23"/>
      <c r="X65" s="24" t="s">
        <v>20</v>
      </c>
      <c r="Y65" s="24" t="s">
        <v>20</v>
      </c>
      <c r="Z65" s="23"/>
      <c r="AA65" s="23" t="s">
        <v>17</v>
      </c>
      <c r="AB65" s="23"/>
      <c r="AC65" s="23" t="s">
        <v>17</v>
      </c>
      <c r="AD65" s="23" t="s">
        <v>17</v>
      </c>
      <c r="AE65" s="24"/>
      <c r="AF65" s="141"/>
      <c r="AG65" s="79"/>
      <c r="AH65" s="128">
        <v>0</v>
      </c>
      <c r="AI65" s="128">
        <f t="shared" si="59"/>
        <v>17</v>
      </c>
      <c r="AM65" s="76"/>
      <c r="AN65" s="76"/>
      <c r="AO65" s="128">
        <f t="shared" si="60"/>
        <v>14</v>
      </c>
      <c r="AP65" s="94">
        <v>3</v>
      </c>
      <c r="AQ65" s="128">
        <f t="shared" si="53"/>
        <v>0</v>
      </c>
      <c r="AR65" s="128">
        <f t="shared" si="54"/>
        <v>3</v>
      </c>
      <c r="AS65" s="128">
        <f t="shared" si="55"/>
        <v>0</v>
      </c>
      <c r="AT65" s="128">
        <f t="shared" si="56"/>
        <v>7</v>
      </c>
      <c r="AU65" s="128">
        <f t="shared" si="57"/>
        <v>0</v>
      </c>
      <c r="AV65" s="128">
        <f t="shared" si="58"/>
        <v>4</v>
      </c>
      <c r="AW65" s="128">
        <f t="shared" si="61"/>
        <v>140</v>
      </c>
    </row>
    <row r="66" spans="2:50" s="128" customFormat="1">
      <c r="B66" s="128">
        <v>3</v>
      </c>
      <c r="C66" s="96"/>
      <c r="D66" s="24"/>
      <c r="E66" s="25" t="s">
        <v>20</v>
      </c>
      <c r="F66" s="23"/>
      <c r="G66" s="23" t="s">
        <v>20</v>
      </c>
      <c r="H66" s="23"/>
      <c r="I66" s="23"/>
      <c r="J66" s="24" t="s">
        <v>20</v>
      </c>
      <c r="K66" s="24" t="s">
        <v>20</v>
      </c>
      <c r="L66" s="137"/>
      <c r="M66" s="23" t="s">
        <v>17</v>
      </c>
      <c r="N66" s="23"/>
      <c r="O66" s="23" t="s">
        <v>17</v>
      </c>
      <c r="P66" s="23" t="s">
        <v>17</v>
      </c>
      <c r="Q66" s="24"/>
      <c r="R66" s="24"/>
      <c r="S66" s="95" t="s">
        <v>21</v>
      </c>
      <c r="T66" s="23"/>
      <c r="U66" s="23" t="s">
        <v>21</v>
      </c>
      <c r="V66" s="23"/>
      <c r="W66" s="23"/>
      <c r="X66" s="24" t="s">
        <v>21</v>
      </c>
      <c r="Y66" s="24" t="s">
        <v>21</v>
      </c>
      <c r="Z66" s="23"/>
      <c r="AA66" s="23" t="s">
        <v>20</v>
      </c>
      <c r="AB66" s="23"/>
      <c r="AC66" s="23" t="s">
        <v>20</v>
      </c>
      <c r="AD66" s="23" t="s">
        <v>20</v>
      </c>
      <c r="AE66" s="24"/>
      <c r="AF66" s="141"/>
      <c r="AG66" s="79"/>
      <c r="AH66" s="128">
        <v>0</v>
      </c>
      <c r="AI66" s="128">
        <f t="shared" si="59"/>
        <v>17</v>
      </c>
      <c r="AM66" s="76"/>
      <c r="AN66" s="76"/>
      <c r="AO66" s="128">
        <f t="shared" si="60"/>
        <v>16</v>
      </c>
      <c r="AP66" s="94">
        <v>4</v>
      </c>
      <c r="AQ66" s="128">
        <f t="shared" si="53"/>
        <v>0</v>
      </c>
      <c r="AR66" s="128">
        <f t="shared" si="54"/>
        <v>5</v>
      </c>
      <c r="AS66" s="128">
        <f t="shared" si="55"/>
        <v>0</v>
      </c>
      <c r="AT66" s="128">
        <f t="shared" si="56"/>
        <v>4</v>
      </c>
      <c r="AU66" s="128">
        <f t="shared" si="57"/>
        <v>0</v>
      </c>
      <c r="AV66" s="128">
        <f t="shared" si="58"/>
        <v>7</v>
      </c>
      <c r="AW66" s="128">
        <f t="shared" si="61"/>
        <v>160</v>
      </c>
    </row>
    <row r="67" spans="2:50" s="128" customFormat="1">
      <c r="B67" s="128">
        <v>4</v>
      </c>
      <c r="C67" s="96" t="s">
        <v>17</v>
      </c>
      <c r="D67" s="24" t="s">
        <v>17</v>
      </c>
      <c r="E67" s="23"/>
      <c r="F67" s="23" t="s">
        <v>21</v>
      </c>
      <c r="G67" s="25"/>
      <c r="H67" s="25" t="s">
        <v>21</v>
      </c>
      <c r="I67" s="25" t="s">
        <v>21</v>
      </c>
      <c r="J67" s="24"/>
      <c r="K67" s="24"/>
      <c r="L67" s="25" t="s">
        <v>20</v>
      </c>
      <c r="M67" s="23"/>
      <c r="N67" s="23" t="s">
        <v>20</v>
      </c>
      <c r="O67" s="23"/>
      <c r="P67" s="23"/>
      <c r="Q67" s="24" t="s">
        <v>20</v>
      </c>
      <c r="R67" s="24" t="s">
        <v>20</v>
      </c>
      <c r="S67" s="95"/>
      <c r="T67" s="23" t="s">
        <v>17</v>
      </c>
      <c r="U67" s="23"/>
      <c r="V67" s="23" t="s">
        <v>17</v>
      </c>
      <c r="W67" s="23" t="s">
        <v>17</v>
      </c>
      <c r="X67" s="24"/>
      <c r="Y67" s="24"/>
      <c r="Z67" s="23" t="s">
        <v>21</v>
      </c>
      <c r="AA67" s="23"/>
      <c r="AB67" s="23" t="s">
        <v>21</v>
      </c>
      <c r="AC67" s="23"/>
      <c r="AD67" s="23"/>
      <c r="AE67" s="24" t="s">
        <v>21</v>
      </c>
      <c r="AF67" s="141" t="s">
        <v>21</v>
      </c>
      <c r="AG67" s="79"/>
      <c r="AH67" s="128">
        <v>0</v>
      </c>
      <c r="AI67" s="128">
        <f t="shared" si="59"/>
        <v>15</v>
      </c>
      <c r="AM67" s="76"/>
      <c r="AN67" s="76"/>
      <c r="AO67" s="128">
        <f t="shared" si="60"/>
        <v>16</v>
      </c>
      <c r="AP67" s="94">
        <v>5</v>
      </c>
      <c r="AQ67" s="128">
        <f t="shared" si="53"/>
        <v>0</v>
      </c>
      <c r="AR67" s="128">
        <f t="shared" si="54"/>
        <v>7</v>
      </c>
      <c r="AS67" s="128">
        <f t="shared" si="55"/>
        <v>0</v>
      </c>
      <c r="AT67" s="128">
        <f t="shared" si="56"/>
        <v>5</v>
      </c>
      <c r="AU67" s="128">
        <f t="shared" si="57"/>
        <v>0</v>
      </c>
      <c r="AV67" s="128">
        <f t="shared" si="58"/>
        <v>4</v>
      </c>
      <c r="AW67" s="128">
        <f t="shared" si="61"/>
        <v>160</v>
      </c>
    </row>
    <row r="68" spans="2:50" s="128" customFormat="1">
      <c r="B68" s="128">
        <v>5</v>
      </c>
      <c r="C68" s="96" t="s">
        <v>20</v>
      </c>
      <c r="D68" s="24" t="s">
        <v>20</v>
      </c>
      <c r="E68" s="23"/>
      <c r="F68" s="23" t="s">
        <v>17</v>
      </c>
      <c r="G68" s="25"/>
      <c r="H68" s="25" t="s">
        <v>17</v>
      </c>
      <c r="I68" s="25" t="s">
        <v>17</v>
      </c>
      <c r="J68" s="24"/>
      <c r="K68" s="24"/>
      <c r="L68" s="25" t="s">
        <v>21</v>
      </c>
      <c r="M68" s="23"/>
      <c r="N68" s="23" t="s">
        <v>21</v>
      </c>
      <c r="O68" s="23"/>
      <c r="P68" s="23"/>
      <c r="Q68" s="24" t="s">
        <v>21</v>
      </c>
      <c r="R68" s="24" t="s">
        <v>21</v>
      </c>
      <c r="S68" s="95"/>
      <c r="T68" s="23" t="s">
        <v>20</v>
      </c>
      <c r="U68" s="23"/>
      <c r="V68" s="23" t="s">
        <v>20</v>
      </c>
      <c r="W68" s="23" t="s">
        <v>20</v>
      </c>
      <c r="X68" s="24"/>
      <c r="Y68" s="24"/>
      <c r="Z68" s="23" t="s">
        <v>17</v>
      </c>
      <c r="AA68" s="23"/>
      <c r="AB68" s="23" t="s">
        <v>17</v>
      </c>
      <c r="AC68" s="23"/>
      <c r="AD68" s="23"/>
      <c r="AE68" s="24" t="s">
        <v>17</v>
      </c>
      <c r="AF68" s="141" t="s">
        <v>17</v>
      </c>
      <c r="AG68" s="79"/>
      <c r="AH68" s="128">
        <v>0</v>
      </c>
      <c r="AI68" s="128">
        <f t="shared" si="59"/>
        <v>15</v>
      </c>
      <c r="AM68" s="92"/>
      <c r="AN68" s="92"/>
      <c r="AO68" s="128">
        <f t="shared" si="60"/>
        <v>16</v>
      </c>
      <c r="AP68" s="94">
        <v>6</v>
      </c>
      <c r="AQ68" s="128">
        <f t="shared" si="53"/>
        <v>0</v>
      </c>
      <c r="AR68" s="128">
        <f t="shared" si="54"/>
        <v>4</v>
      </c>
      <c r="AS68" s="128">
        <f t="shared" si="55"/>
        <v>0</v>
      </c>
      <c r="AT68" s="128">
        <f t="shared" si="56"/>
        <v>7</v>
      </c>
      <c r="AU68" s="128">
        <f t="shared" si="57"/>
        <v>0</v>
      </c>
      <c r="AV68" s="128">
        <f t="shared" si="58"/>
        <v>5</v>
      </c>
      <c r="AW68" s="128">
        <f t="shared" si="61"/>
        <v>160</v>
      </c>
    </row>
    <row r="69" spans="2:50" s="128" customFormat="1" ht="15.75" thickBot="1">
      <c r="B69" s="128">
        <v>6</v>
      </c>
      <c r="C69" s="98" t="s">
        <v>21</v>
      </c>
      <c r="D69" s="34" t="s">
        <v>21</v>
      </c>
      <c r="E69" s="35"/>
      <c r="F69" s="32" t="s">
        <v>20</v>
      </c>
      <c r="G69" s="32"/>
      <c r="H69" s="32" t="s">
        <v>20</v>
      </c>
      <c r="I69" s="32" t="s">
        <v>20</v>
      </c>
      <c r="J69" s="34"/>
      <c r="K69" s="34"/>
      <c r="L69" s="32" t="s">
        <v>17</v>
      </c>
      <c r="M69" s="32"/>
      <c r="N69" s="32" t="s">
        <v>17</v>
      </c>
      <c r="O69" s="32"/>
      <c r="P69" s="32"/>
      <c r="Q69" s="34" t="s">
        <v>17</v>
      </c>
      <c r="R69" s="34" t="s">
        <v>17</v>
      </c>
      <c r="S69" s="99"/>
      <c r="T69" s="32" t="s">
        <v>21</v>
      </c>
      <c r="U69" s="32"/>
      <c r="V69" s="32" t="s">
        <v>21</v>
      </c>
      <c r="W69" s="32" t="s">
        <v>21</v>
      </c>
      <c r="X69" s="34"/>
      <c r="Y69" s="34"/>
      <c r="Z69" s="32" t="s">
        <v>20</v>
      </c>
      <c r="AA69" s="32"/>
      <c r="AB69" s="32" t="s">
        <v>20</v>
      </c>
      <c r="AC69" s="32"/>
      <c r="AD69" s="32"/>
      <c r="AE69" s="34" t="s">
        <v>20</v>
      </c>
      <c r="AF69" s="143" t="s">
        <v>20</v>
      </c>
      <c r="AG69" s="78"/>
      <c r="AH69" s="128">
        <v>0</v>
      </c>
      <c r="AI69" s="128">
        <f t="shared" si="59"/>
        <v>15</v>
      </c>
      <c r="AM69" s="76"/>
      <c r="AN69" s="76"/>
      <c r="AO69" s="71"/>
      <c r="AW69" s="128">
        <f>AVERAGE(AW63:AW68)</f>
        <v>150</v>
      </c>
      <c r="AX69" s="128">
        <f>AW69/31*7</f>
        <v>33.870967741935488</v>
      </c>
    </row>
    <row r="70" spans="2:50" s="128" customFormat="1">
      <c r="B70" s="37"/>
      <c r="AH70" s="37"/>
      <c r="AI70" s="76"/>
      <c r="AM70" s="37"/>
      <c r="AN70" s="37"/>
      <c r="AO70" s="71"/>
    </row>
    <row r="71" spans="2:50" s="128" customFormat="1" ht="15.75" thickBot="1">
      <c r="C71" s="128">
        <f t="shared" ref="C71:AF71" si="62">COUNTIF(C63:C69,"M3")+COUNTIF(C63:C69,"M4")+COUNTIF(C63:C69,"T3")+COUNTIF(C63:C69,"T4")+COUNTIF(C63:C69,"N3")+COUNTIF(C63:C69,"N4")</f>
        <v>3</v>
      </c>
      <c r="D71" s="128">
        <f t="shared" si="62"/>
        <v>3</v>
      </c>
      <c r="E71" s="128">
        <f t="shared" si="62"/>
        <v>3</v>
      </c>
      <c r="F71" s="128">
        <f t="shared" si="62"/>
        <v>3</v>
      </c>
      <c r="G71" s="128">
        <f t="shared" si="62"/>
        <v>3</v>
      </c>
      <c r="H71" s="128">
        <f t="shared" si="62"/>
        <v>3</v>
      </c>
      <c r="I71" s="128">
        <f t="shared" si="62"/>
        <v>3</v>
      </c>
      <c r="J71" s="128">
        <f t="shared" si="62"/>
        <v>3</v>
      </c>
      <c r="K71" s="128">
        <f t="shared" si="62"/>
        <v>3</v>
      </c>
      <c r="L71" s="128">
        <f t="shared" si="62"/>
        <v>3</v>
      </c>
      <c r="M71" s="128">
        <f t="shared" si="62"/>
        <v>3</v>
      </c>
      <c r="N71" s="128">
        <f t="shared" si="62"/>
        <v>3</v>
      </c>
      <c r="O71" s="128">
        <f t="shared" si="62"/>
        <v>3</v>
      </c>
      <c r="P71" s="128">
        <f t="shared" si="62"/>
        <v>3</v>
      </c>
      <c r="Q71" s="128">
        <f t="shared" si="62"/>
        <v>3</v>
      </c>
      <c r="R71" s="128">
        <f t="shared" si="62"/>
        <v>3</v>
      </c>
      <c r="S71" s="128">
        <f t="shared" si="62"/>
        <v>3</v>
      </c>
      <c r="T71" s="128">
        <f t="shared" si="62"/>
        <v>3</v>
      </c>
      <c r="U71" s="128">
        <f t="shared" si="62"/>
        <v>3</v>
      </c>
      <c r="V71" s="128">
        <f t="shared" si="62"/>
        <v>3</v>
      </c>
      <c r="W71" s="128">
        <f t="shared" si="62"/>
        <v>3</v>
      </c>
      <c r="X71" s="128">
        <f t="shared" si="62"/>
        <v>3</v>
      </c>
      <c r="Y71" s="128">
        <f t="shared" si="62"/>
        <v>3</v>
      </c>
      <c r="Z71" s="128">
        <f t="shared" si="62"/>
        <v>3</v>
      </c>
      <c r="AA71" s="128">
        <f t="shared" si="62"/>
        <v>3</v>
      </c>
      <c r="AB71" s="128">
        <f t="shared" si="62"/>
        <v>3</v>
      </c>
      <c r="AC71" s="128">
        <f t="shared" si="62"/>
        <v>3</v>
      </c>
      <c r="AD71" s="128">
        <f t="shared" si="62"/>
        <v>3</v>
      </c>
      <c r="AE71" s="128">
        <f t="shared" si="62"/>
        <v>3</v>
      </c>
      <c r="AF71" s="128">
        <f t="shared" si="62"/>
        <v>3</v>
      </c>
      <c r="AG71" s="37"/>
      <c r="AJ71" s="37"/>
      <c r="AK71" s="70"/>
      <c r="AL71" s="70"/>
      <c r="AM71" s="76"/>
      <c r="AN71" s="76"/>
    </row>
    <row r="72" spans="2:50" s="65" customFormat="1" ht="15.75" thickBot="1">
      <c r="C72" s="207" t="s">
        <v>33</v>
      </c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9"/>
      <c r="AJ72" s="76"/>
      <c r="AK72" s="76"/>
      <c r="AL72" s="76"/>
      <c r="AM72" s="76"/>
      <c r="AN72" s="76"/>
      <c r="AO72" s="128"/>
    </row>
    <row r="73" spans="2:50" s="128" customFormat="1">
      <c r="C73" s="146" t="s">
        <v>9</v>
      </c>
      <c r="D73" s="147" t="s">
        <v>10</v>
      </c>
      <c r="E73" s="147" t="s">
        <v>11</v>
      </c>
      <c r="F73" s="147" t="s">
        <v>12</v>
      </c>
      <c r="G73" s="147" t="s">
        <v>13</v>
      </c>
      <c r="H73" s="147" t="s">
        <v>14</v>
      </c>
      <c r="I73" s="147" t="s">
        <v>15</v>
      </c>
      <c r="J73" s="147" t="s">
        <v>9</v>
      </c>
      <c r="K73" s="147" t="s">
        <v>10</v>
      </c>
      <c r="L73" s="147" t="s">
        <v>11</v>
      </c>
      <c r="M73" s="147" t="s">
        <v>12</v>
      </c>
      <c r="N73" s="147" t="s">
        <v>13</v>
      </c>
      <c r="O73" s="147" t="s">
        <v>14</v>
      </c>
      <c r="P73" s="147" t="s">
        <v>15</v>
      </c>
      <c r="Q73" s="147" t="s">
        <v>9</v>
      </c>
      <c r="R73" s="147" t="s">
        <v>10</v>
      </c>
      <c r="S73" s="147" t="s">
        <v>11</v>
      </c>
      <c r="T73" s="147" t="s">
        <v>12</v>
      </c>
      <c r="U73" s="147" t="s">
        <v>13</v>
      </c>
      <c r="V73" s="147" t="s">
        <v>14</v>
      </c>
      <c r="W73" s="147" t="s">
        <v>15</v>
      </c>
      <c r="X73" s="147" t="s">
        <v>9</v>
      </c>
      <c r="Y73" s="147" t="s">
        <v>10</v>
      </c>
      <c r="Z73" s="147" t="s">
        <v>11</v>
      </c>
      <c r="AA73" s="147" t="s">
        <v>12</v>
      </c>
      <c r="AB73" s="147" t="s">
        <v>13</v>
      </c>
      <c r="AC73" s="147" t="s">
        <v>14</v>
      </c>
      <c r="AD73" s="147" t="s">
        <v>15</v>
      </c>
      <c r="AE73" s="147" t="s">
        <v>9</v>
      </c>
      <c r="AF73" s="147" t="s">
        <v>10</v>
      </c>
      <c r="AG73" s="148" t="s">
        <v>11</v>
      </c>
      <c r="AM73" s="76"/>
      <c r="AN73" s="76"/>
      <c r="AO73" s="65" t="s">
        <v>26</v>
      </c>
      <c r="AP73" s="93" t="s">
        <v>22</v>
      </c>
      <c r="AQ73" s="65" t="s">
        <v>16</v>
      </c>
      <c r="AR73" s="65" t="s">
        <v>17</v>
      </c>
      <c r="AS73" s="65" t="s">
        <v>19</v>
      </c>
      <c r="AT73" s="65" t="s">
        <v>20</v>
      </c>
      <c r="AU73" s="65" t="s">
        <v>18</v>
      </c>
      <c r="AV73" s="65" t="s">
        <v>21</v>
      </c>
      <c r="AW73" s="65" t="s">
        <v>41</v>
      </c>
      <c r="AX73" s="65"/>
    </row>
    <row r="74" spans="2:50" s="128" customFormat="1">
      <c r="B74" s="128" t="s">
        <v>25</v>
      </c>
      <c r="C74" s="80">
        <v>1</v>
      </c>
      <c r="D74" s="81">
        <v>2</v>
      </c>
      <c r="E74" s="81">
        <v>3</v>
      </c>
      <c r="F74" s="81">
        <v>4</v>
      </c>
      <c r="G74" s="81">
        <v>5</v>
      </c>
      <c r="H74" s="82">
        <v>6</v>
      </c>
      <c r="I74" s="82">
        <v>7</v>
      </c>
      <c r="J74" s="81">
        <v>8</v>
      </c>
      <c r="K74" s="81">
        <v>9</v>
      </c>
      <c r="L74" s="81">
        <v>10</v>
      </c>
      <c r="M74" s="81">
        <v>11</v>
      </c>
      <c r="N74" s="81">
        <v>12</v>
      </c>
      <c r="O74" s="82">
        <v>13</v>
      </c>
      <c r="P74" s="82">
        <v>14</v>
      </c>
      <c r="Q74" s="81">
        <v>15</v>
      </c>
      <c r="R74" s="81">
        <v>16</v>
      </c>
      <c r="S74" s="81">
        <v>17</v>
      </c>
      <c r="T74" s="81">
        <v>18</v>
      </c>
      <c r="U74" s="81">
        <v>19</v>
      </c>
      <c r="V74" s="82">
        <v>20</v>
      </c>
      <c r="W74" s="82">
        <v>21</v>
      </c>
      <c r="X74" s="81">
        <v>22</v>
      </c>
      <c r="Y74" s="81">
        <v>23</v>
      </c>
      <c r="Z74" s="81">
        <v>24</v>
      </c>
      <c r="AA74" s="83">
        <v>25</v>
      </c>
      <c r="AB74" s="81">
        <v>26</v>
      </c>
      <c r="AC74" s="82">
        <v>27</v>
      </c>
      <c r="AD74" s="82">
        <v>28</v>
      </c>
      <c r="AE74" s="81">
        <v>29</v>
      </c>
      <c r="AF74" s="81">
        <v>30</v>
      </c>
      <c r="AG74" s="84">
        <v>31</v>
      </c>
      <c r="AH74" s="128" t="s">
        <v>47</v>
      </c>
      <c r="AI74" s="128" t="s">
        <v>9</v>
      </c>
      <c r="AM74" s="76"/>
      <c r="AN74" s="76"/>
      <c r="AO74" s="128">
        <f>SUM(AQ74:AV74)</f>
        <v>16</v>
      </c>
      <c r="AP74" s="94">
        <v>1</v>
      </c>
      <c r="AQ74" s="128">
        <f t="shared" ref="AQ74:AQ79" si="63">COUNTIF(C75:AG75,"M3")</f>
        <v>0</v>
      </c>
      <c r="AR74" s="128">
        <f t="shared" ref="AR74:AR79" si="64">COUNTIF(C75:AG75,"M4")</f>
        <v>5</v>
      </c>
      <c r="AS74" s="128">
        <f t="shared" ref="AS74:AS79" si="65">COUNTIF(C75:AG75,"T3")</f>
        <v>0</v>
      </c>
      <c r="AT74" s="128">
        <f t="shared" ref="AT74:AT79" si="66">COUNTIF(C75:AG75,"T4")</f>
        <v>7</v>
      </c>
      <c r="AU74" s="128">
        <f t="shared" ref="AU74:AU79" si="67">COUNTIF(C75:AG75,"N3")</f>
        <v>0</v>
      </c>
      <c r="AV74" s="128">
        <f t="shared" ref="AV74:AV79" si="68">COUNTIF(C75:AG75,"N4")</f>
        <v>4</v>
      </c>
      <c r="AW74" s="128">
        <f>AQ74*8+AR74*10+AS74*8+AT74*10+AU74*10+AV74*10</f>
        <v>160</v>
      </c>
    </row>
    <row r="75" spans="2:50" s="128" customFormat="1">
      <c r="B75" s="128">
        <v>1</v>
      </c>
      <c r="C75" s="85" t="s">
        <v>20</v>
      </c>
      <c r="D75" s="23"/>
      <c r="E75" s="23" t="s">
        <v>20</v>
      </c>
      <c r="F75" s="23"/>
      <c r="G75" s="23"/>
      <c r="H75" s="86" t="s">
        <v>20</v>
      </c>
      <c r="I75" s="86" t="s">
        <v>20</v>
      </c>
      <c r="J75" s="23"/>
      <c r="K75" s="23" t="s">
        <v>17</v>
      </c>
      <c r="L75" s="23"/>
      <c r="M75" s="23" t="s">
        <v>17</v>
      </c>
      <c r="N75" s="23" t="s">
        <v>17</v>
      </c>
      <c r="O75" s="86"/>
      <c r="P75" s="86"/>
      <c r="Q75" s="23" t="s">
        <v>21</v>
      </c>
      <c r="R75" s="23"/>
      <c r="S75" s="23" t="s">
        <v>21</v>
      </c>
      <c r="T75" s="23"/>
      <c r="U75" s="23"/>
      <c r="V75" s="86" t="s">
        <v>21</v>
      </c>
      <c r="W75" s="86" t="s">
        <v>21</v>
      </c>
      <c r="X75" s="23"/>
      <c r="Y75" s="23" t="s">
        <v>20</v>
      </c>
      <c r="Z75" s="23"/>
      <c r="AA75" s="87" t="s">
        <v>20</v>
      </c>
      <c r="AB75" s="23" t="s">
        <v>20</v>
      </c>
      <c r="AC75" s="86"/>
      <c r="AD75" s="86"/>
      <c r="AE75" s="23" t="s">
        <v>17</v>
      </c>
      <c r="AF75" s="23"/>
      <c r="AG75" s="30" t="s">
        <v>17</v>
      </c>
      <c r="AH75" s="128">
        <f>COUNTIF(AA75,"M3")+COUNTIF(AA75,"M4")+COUNTIF(AA75,"T3")+COUNTIF(AA75,"T4")+COUNTIF(AA75,"N3")+COUNTIF(AA75,"N4")</f>
        <v>1</v>
      </c>
      <c r="AI75" s="128">
        <f t="shared" ref="AI75:AI80" si="69">COUNTIF(C75:AG75,"L")+COUNTBLANK(C75:AG75)</f>
        <v>15</v>
      </c>
      <c r="AM75" s="76"/>
      <c r="AN75" s="76"/>
      <c r="AO75" s="128">
        <f t="shared" ref="AO75:AO79" si="70">SUM(AQ75:AV75)</f>
        <v>16</v>
      </c>
      <c r="AP75" s="94">
        <v>2</v>
      </c>
      <c r="AQ75" s="128">
        <f t="shared" si="63"/>
        <v>0</v>
      </c>
      <c r="AR75" s="128">
        <f t="shared" si="64"/>
        <v>3</v>
      </c>
      <c r="AS75" s="128">
        <f t="shared" si="65"/>
        <v>0</v>
      </c>
      <c r="AT75" s="128">
        <f t="shared" si="66"/>
        <v>6</v>
      </c>
      <c r="AU75" s="128">
        <f t="shared" si="67"/>
        <v>0</v>
      </c>
      <c r="AV75" s="128">
        <f t="shared" si="68"/>
        <v>7</v>
      </c>
      <c r="AW75" s="128">
        <f t="shared" ref="AW75:AW79" si="71">AQ75*8+AR75*10+AS75*8+AT75*10+AU75*10+AV75*10</f>
        <v>160</v>
      </c>
    </row>
    <row r="76" spans="2:50" s="128" customFormat="1">
      <c r="B76" s="128">
        <v>2</v>
      </c>
      <c r="C76" s="85" t="s">
        <v>21</v>
      </c>
      <c r="D76" s="23"/>
      <c r="E76" s="23" t="s">
        <v>21</v>
      </c>
      <c r="F76" s="23"/>
      <c r="G76" s="23"/>
      <c r="H76" s="86" t="s">
        <v>21</v>
      </c>
      <c r="I76" s="86" t="s">
        <v>21</v>
      </c>
      <c r="J76" s="23"/>
      <c r="K76" s="23" t="s">
        <v>20</v>
      </c>
      <c r="L76" s="23"/>
      <c r="M76" s="23" t="s">
        <v>20</v>
      </c>
      <c r="N76" s="23" t="s">
        <v>20</v>
      </c>
      <c r="O76" s="86"/>
      <c r="P76" s="86"/>
      <c r="Q76" s="23" t="s">
        <v>17</v>
      </c>
      <c r="R76" s="23"/>
      <c r="S76" s="23" t="s">
        <v>17</v>
      </c>
      <c r="T76" s="23"/>
      <c r="U76" s="23"/>
      <c r="V76" s="86" t="s">
        <v>17</v>
      </c>
      <c r="W76" s="86" t="s">
        <v>20</v>
      </c>
      <c r="X76" s="23"/>
      <c r="Y76" s="23" t="s">
        <v>21</v>
      </c>
      <c r="Z76" s="23"/>
      <c r="AA76" s="87" t="s">
        <v>21</v>
      </c>
      <c r="AB76" s="23" t="s">
        <v>21</v>
      </c>
      <c r="AC76" s="86"/>
      <c r="AD76" s="86"/>
      <c r="AE76" s="23" t="s">
        <v>20</v>
      </c>
      <c r="AF76" s="23"/>
      <c r="AG76" s="30" t="s">
        <v>20</v>
      </c>
      <c r="AH76" s="128">
        <f t="shared" ref="AH76:AH80" si="72">COUNTIF(AA76,"M3")+COUNTIF(AA76,"M4")+COUNTIF(AA76,"T3")+COUNTIF(AA76,"T4")+COUNTIF(AA76,"N3")+COUNTIF(AA76,"N4")</f>
        <v>1</v>
      </c>
      <c r="AI76" s="128">
        <f t="shared" si="69"/>
        <v>15</v>
      </c>
      <c r="AM76" s="76"/>
      <c r="AN76" s="76"/>
      <c r="AO76" s="128">
        <f t="shared" si="70"/>
        <v>16</v>
      </c>
      <c r="AP76" s="94">
        <v>3</v>
      </c>
      <c r="AQ76" s="128">
        <f t="shared" si="63"/>
        <v>0</v>
      </c>
      <c r="AR76" s="128">
        <f t="shared" si="64"/>
        <v>7</v>
      </c>
      <c r="AS76" s="128">
        <f t="shared" si="65"/>
        <v>0</v>
      </c>
      <c r="AT76" s="128">
        <f t="shared" si="66"/>
        <v>4</v>
      </c>
      <c r="AU76" s="128">
        <f t="shared" si="67"/>
        <v>0</v>
      </c>
      <c r="AV76" s="128">
        <f t="shared" si="68"/>
        <v>5</v>
      </c>
      <c r="AW76" s="128">
        <f t="shared" si="71"/>
        <v>160</v>
      </c>
    </row>
    <row r="77" spans="2:50" s="128" customFormat="1">
      <c r="B77" s="128">
        <v>3</v>
      </c>
      <c r="C77" s="85" t="s">
        <v>17</v>
      </c>
      <c r="D77" s="23"/>
      <c r="E77" s="23" t="s">
        <v>17</v>
      </c>
      <c r="F77" s="23"/>
      <c r="G77" s="23"/>
      <c r="H77" s="86" t="s">
        <v>17</v>
      </c>
      <c r="I77" s="86" t="s">
        <v>17</v>
      </c>
      <c r="J77" s="23"/>
      <c r="K77" s="23" t="s">
        <v>21</v>
      </c>
      <c r="L77" s="23"/>
      <c r="M77" s="23" t="s">
        <v>21</v>
      </c>
      <c r="N77" s="23" t="s">
        <v>21</v>
      </c>
      <c r="O77" s="86"/>
      <c r="P77" s="86"/>
      <c r="Q77" s="23" t="s">
        <v>20</v>
      </c>
      <c r="R77" s="23"/>
      <c r="S77" s="23" t="s">
        <v>20</v>
      </c>
      <c r="T77" s="23"/>
      <c r="U77" s="23"/>
      <c r="V77" s="86" t="s">
        <v>20</v>
      </c>
      <c r="W77" s="86" t="s">
        <v>20</v>
      </c>
      <c r="X77" s="23"/>
      <c r="Y77" s="23" t="s">
        <v>17</v>
      </c>
      <c r="Z77" s="23"/>
      <c r="AA77" s="87" t="s">
        <v>17</v>
      </c>
      <c r="AB77" s="23" t="s">
        <v>17</v>
      </c>
      <c r="AC77" s="86"/>
      <c r="AD77" s="86"/>
      <c r="AE77" s="23" t="s">
        <v>21</v>
      </c>
      <c r="AF77" s="23"/>
      <c r="AG77" s="30" t="s">
        <v>21</v>
      </c>
      <c r="AH77" s="128">
        <f t="shared" si="72"/>
        <v>1</v>
      </c>
      <c r="AI77" s="128">
        <f t="shared" si="69"/>
        <v>15</v>
      </c>
      <c r="AM77" s="76"/>
      <c r="AN77" s="76"/>
      <c r="AO77" s="128">
        <f t="shared" si="70"/>
        <v>15</v>
      </c>
      <c r="AP77" s="94">
        <v>4</v>
      </c>
      <c r="AQ77" s="128">
        <f t="shared" si="63"/>
        <v>0</v>
      </c>
      <c r="AR77" s="128">
        <f t="shared" si="64"/>
        <v>5</v>
      </c>
      <c r="AS77" s="128">
        <f t="shared" si="65"/>
        <v>0</v>
      </c>
      <c r="AT77" s="128">
        <f t="shared" si="66"/>
        <v>7</v>
      </c>
      <c r="AU77" s="128">
        <f t="shared" si="67"/>
        <v>0</v>
      </c>
      <c r="AV77" s="128">
        <f t="shared" si="68"/>
        <v>3</v>
      </c>
      <c r="AW77" s="128">
        <f t="shared" si="71"/>
        <v>150</v>
      </c>
    </row>
    <row r="78" spans="2:50" s="128" customFormat="1">
      <c r="B78" s="128">
        <v>4</v>
      </c>
      <c r="C78" s="85"/>
      <c r="D78" s="23" t="s">
        <v>20</v>
      </c>
      <c r="E78" s="23"/>
      <c r="F78" s="23" t="s">
        <v>20</v>
      </c>
      <c r="G78" s="23" t="s">
        <v>20</v>
      </c>
      <c r="H78" s="86"/>
      <c r="I78" s="86"/>
      <c r="J78" s="23" t="s">
        <v>17</v>
      </c>
      <c r="K78" s="23"/>
      <c r="L78" s="23" t="s">
        <v>17</v>
      </c>
      <c r="M78" s="23"/>
      <c r="N78" s="23"/>
      <c r="O78" s="86" t="s">
        <v>17</v>
      </c>
      <c r="P78" s="86" t="s">
        <v>17</v>
      </c>
      <c r="Q78" s="23"/>
      <c r="R78" s="23" t="s">
        <v>21</v>
      </c>
      <c r="S78" s="23"/>
      <c r="T78" s="23" t="s">
        <v>21</v>
      </c>
      <c r="U78" s="23" t="s">
        <v>21</v>
      </c>
      <c r="V78" s="86"/>
      <c r="W78" s="86"/>
      <c r="X78" s="23" t="s">
        <v>20</v>
      </c>
      <c r="Y78" s="23"/>
      <c r="Z78" s="23" t="s">
        <v>20</v>
      </c>
      <c r="AA78" s="87"/>
      <c r="AB78" s="23"/>
      <c r="AC78" s="86" t="s">
        <v>20</v>
      </c>
      <c r="AD78" s="86" t="s">
        <v>20</v>
      </c>
      <c r="AE78" s="23"/>
      <c r="AF78" s="23" t="s">
        <v>17</v>
      </c>
      <c r="AG78" s="30"/>
      <c r="AH78" s="128">
        <f t="shared" si="72"/>
        <v>0</v>
      </c>
      <c r="AI78" s="128">
        <f t="shared" si="69"/>
        <v>16</v>
      </c>
      <c r="AM78" s="76"/>
      <c r="AN78" s="76"/>
      <c r="AO78" s="128">
        <f t="shared" si="70"/>
        <v>15</v>
      </c>
      <c r="AP78" s="94">
        <v>5</v>
      </c>
      <c r="AQ78" s="128">
        <f t="shared" si="63"/>
        <v>0</v>
      </c>
      <c r="AR78" s="128">
        <f t="shared" si="64"/>
        <v>3</v>
      </c>
      <c r="AS78" s="128">
        <f t="shared" si="65"/>
        <v>0</v>
      </c>
      <c r="AT78" s="128">
        <f t="shared" si="66"/>
        <v>5</v>
      </c>
      <c r="AU78" s="128">
        <f t="shared" si="67"/>
        <v>0</v>
      </c>
      <c r="AV78" s="128">
        <f t="shared" si="68"/>
        <v>7</v>
      </c>
      <c r="AW78" s="128">
        <f t="shared" si="71"/>
        <v>150</v>
      </c>
    </row>
    <row r="79" spans="2:50" s="128" customFormat="1">
      <c r="B79" s="128">
        <v>5</v>
      </c>
      <c r="C79" s="85"/>
      <c r="D79" s="23" t="s">
        <v>21</v>
      </c>
      <c r="E79" s="23"/>
      <c r="F79" s="23" t="s">
        <v>21</v>
      </c>
      <c r="G79" s="23" t="s">
        <v>21</v>
      </c>
      <c r="H79" s="86"/>
      <c r="I79" s="86"/>
      <c r="J79" s="23" t="s">
        <v>20</v>
      </c>
      <c r="K79" s="23"/>
      <c r="L79" s="23" t="s">
        <v>20</v>
      </c>
      <c r="M79" s="23"/>
      <c r="N79" s="23"/>
      <c r="O79" s="86" t="s">
        <v>20</v>
      </c>
      <c r="P79" s="86" t="s">
        <v>20</v>
      </c>
      <c r="Q79" s="23"/>
      <c r="R79" s="23" t="s">
        <v>17</v>
      </c>
      <c r="S79" s="23"/>
      <c r="T79" s="23" t="s">
        <v>17</v>
      </c>
      <c r="U79" s="23" t="s">
        <v>17</v>
      </c>
      <c r="V79" s="86"/>
      <c r="W79" s="86"/>
      <c r="X79" s="23" t="s">
        <v>21</v>
      </c>
      <c r="Y79" s="23"/>
      <c r="Z79" s="23" t="s">
        <v>21</v>
      </c>
      <c r="AA79" s="87"/>
      <c r="AB79" s="23"/>
      <c r="AC79" s="86" t="s">
        <v>21</v>
      </c>
      <c r="AD79" s="86" t="s">
        <v>21</v>
      </c>
      <c r="AE79" s="23"/>
      <c r="AF79" s="23" t="s">
        <v>20</v>
      </c>
      <c r="AG79" s="30"/>
      <c r="AH79" s="128">
        <f t="shared" si="72"/>
        <v>0</v>
      </c>
      <c r="AI79" s="128">
        <f t="shared" si="69"/>
        <v>16</v>
      </c>
      <c r="AM79" s="76"/>
      <c r="AN79" s="76"/>
      <c r="AO79" s="128">
        <f t="shared" si="70"/>
        <v>15</v>
      </c>
      <c r="AP79" s="94">
        <v>6</v>
      </c>
      <c r="AQ79" s="128">
        <f t="shared" si="63"/>
        <v>0</v>
      </c>
      <c r="AR79" s="128">
        <f t="shared" si="64"/>
        <v>7</v>
      </c>
      <c r="AS79" s="128">
        <f t="shared" si="65"/>
        <v>0</v>
      </c>
      <c r="AT79" s="128">
        <f t="shared" si="66"/>
        <v>3</v>
      </c>
      <c r="AU79" s="128">
        <f t="shared" si="67"/>
        <v>0</v>
      </c>
      <c r="AV79" s="128">
        <f t="shared" si="68"/>
        <v>5</v>
      </c>
      <c r="AW79" s="128">
        <f t="shared" si="71"/>
        <v>150</v>
      </c>
    </row>
    <row r="80" spans="2:50" s="128" customFormat="1" ht="15.75" thickBot="1">
      <c r="B80" s="128">
        <v>6</v>
      </c>
      <c r="C80" s="88"/>
      <c r="D80" s="32" t="s">
        <v>17</v>
      </c>
      <c r="E80" s="32"/>
      <c r="F80" s="32" t="s">
        <v>17</v>
      </c>
      <c r="G80" s="32" t="s">
        <v>17</v>
      </c>
      <c r="H80" s="89"/>
      <c r="I80" s="89"/>
      <c r="J80" s="32" t="s">
        <v>21</v>
      </c>
      <c r="K80" s="32"/>
      <c r="L80" s="32" t="s">
        <v>21</v>
      </c>
      <c r="M80" s="32"/>
      <c r="N80" s="32"/>
      <c r="O80" s="89" t="s">
        <v>21</v>
      </c>
      <c r="P80" s="89" t="s">
        <v>21</v>
      </c>
      <c r="Q80" s="32"/>
      <c r="R80" s="32" t="s">
        <v>20</v>
      </c>
      <c r="S80" s="32"/>
      <c r="T80" s="32" t="s">
        <v>20</v>
      </c>
      <c r="U80" s="32" t="s">
        <v>20</v>
      </c>
      <c r="V80" s="89"/>
      <c r="W80" s="89"/>
      <c r="X80" s="32" t="s">
        <v>17</v>
      </c>
      <c r="Y80" s="32"/>
      <c r="Z80" s="32" t="s">
        <v>17</v>
      </c>
      <c r="AA80" s="90"/>
      <c r="AB80" s="32"/>
      <c r="AC80" s="89" t="s">
        <v>17</v>
      </c>
      <c r="AD80" s="89" t="s">
        <v>17</v>
      </c>
      <c r="AE80" s="32"/>
      <c r="AF80" s="32" t="s">
        <v>21</v>
      </c>
      <c r="AG80" s="91"/>
      <c r="AH80" s="128">
        <f t="shared" si="72"/>
        <v>0</v>
      </c>
      <c r="AI80" s="128">
        <f t="shared" si="69"/>
        <v>16</v>
      </c>
      <c r="AM80" s="76"/>
      <c r="AN80" s="76"/>
      <c r="AO80" s="71"/>
      <c r="AW80" s="128">
        <f>AVERAGE(AW74:AW79)</f>
        <v>155</v>
      </c>
      <c r="AX80" s="128">
        <f>AW80/31*7</f>
        <v>35</v>
      </c>
    </row>
    <row r="81" spans="2:50" s="128" customFormat="1">
      <c r="B81" s="37"/>
      <c r="AH81" s="37"/>
      <c r="AI81" s="76"/>
      <c r="AM81" s="37"/>
      <c r="AN81" s="37"/>
      <c r="AO81" s="71"/>
    </row>
    <row r="82" spans="2:50" s="76" customFormat="1">
      <c r="C82" s="128">
        <f t="shared" ref="C82:AG82" si="73">COUNTIF(C74:C80,"M3")+COUNTIF(C74:C80,"M4")+COUNTIF(C74:C80,"T3")+COUNTIF(C74:C80,"T4")+COUNTIF(C74:C80,"N3")+COUNTIF(C74:C80,"N4")</f>
        <v>3</v>
      </c>
      <c r="D82" s="128">
        <f t="shared" si="73"/>
        <v>3</v>
      </c>
      <c r="E82" s="128">
        <f t="shared" si="73"/>
        <v>3</v>
      </c>
      <c r="F82" s="128">
        <f t="shared" si="73"/>
        <v>3</v>
      </c>
      <c r="G82" s="128">
        <f t="shared" si="73"/>
        <v>3</v>
      </c>
      <c r="H82" s="128">
        <f t="shared" si="73"/>
        <v>3</v>
      </c>
      <c r="I82" s="128">
        <f t="shared" si="73"/>
        <v>3</v>
      </c>
      <c r="J82" s="128">
        <f t="shared" si="73"/>
        <v>3</v>
      </c>
      <c r="K82" s="128">
        <f t="shared" si="73"/>
        <v>3</v>
      </c>
      <c r="L82" s="128">
        <f t="shared" si="73"/>
        <v>3</v>
      </c>
      <c r="M82" s="128">
        <f t="shared" si="73"/>
        <v>3</v>
      </c>
      <c r="N82" s="128">
        <f t="shared" si="73"/>
        <v>3</v>
      </c>
      <c r="O82" s="128">
        <f t="shared" si="73"/>
        <v>3</v>
      </c>
      <c r="P82" s="128">
        <f t="shared" si="73"/>
        <v>3</v>
      </c>
      <c r="Q82" s="128">
        <f t="shared" si="73"/>
        <v>3</v>
      </c>
      <c r="R82" s="128">
        <f t="shared" si="73"/>
        <v>3</v>
      </c>
      <c r="S82" s="128">
        <f t="shared" si="73"/>
        <v>3</v>
      </c>
      <c r="T82" s="128">
        <f t="shared" si="73"/>
        <v>3</v>
      </c>
      <c r="U82" s="128">
        <f t="shared" si="73"/>
        <v>3</v>
      </c>
      <c r="V82" s="128">
        <f t="shared" si="73"/>
        <v>3</v>
      </c>
      <c r="W82" s="128">
        <f t="shared" si="73"/>
        <v>3</v>
      </c>
      <c r="X82" s="128">
        <f t="shared" si="73"/>
        <v>3</v>
      </c>
      <c r="Y82" s="128">
        <f t="shared" si="73"/>
        <v>3</v>
      </c>
      <c r="Z82" s="128">
        <f t="shared" si="73"/>
        <v>3</v>
      </c>
      <c r="AA82" s="128">
        <f t="shared" si="73"/>
        <v>3</v>
      </c>
      <c r="AB82" s="128">
        <f t="shared" si="73"/>
        <v>3</v>
      </c>
      <c r="AC82" s="128">
        <f t="shared" si="73"/>
        <v>3</v>
      </c>
      <c r="AD82" s="128">
        <f t="shared" si="73"/>
        <v>3</v>
      </c>
      <c r="AE82" s="128">
        <f t="shared" si="73"/>
        <v>3</v>
      </c>
      <c r="AF82" s="128">
        <f t="shared" si="73"/>
        <v>3</v>
      </c>
      <c r="AG82" s="128">
        <f t="shared" si="73"/>
        <v>3</v>
      </c>
      <c r="AJ82" s="128"/>
      <c r="AK82" s="128"/>
      <c r="AL82" s="128"/>
    </row>
    <row r="83" spans="2:50" s="128" customFormat="1" ht="15.75" thickBot="1">
      <c r="AJ83" s="37"/>
      <c r="AK83" s="70"/>
      <c r="AL83" s="70"/>
      <c r="AM83" s="76"/>
      <c r="AN83" s="76"/>
    </row>
    <row r="84" spans="2:50" s="65" customFormat="1" ht="15.75" thickBot="1">
      <c r="C84" s="207" t="s">
        <v>34</v>
      </c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9"/>
      <c r="AJ84" s="128"/>
      <c r="AK84" s="128"/>
      <c r="AL84" s="128"/>
      <c r="AM84" s="76"/>
      <c r="AN84" s="76"/>
      <c r="AO84" s="128"/>
    </row>
    <row r="85" spans="2:50" s="128" customFormat="1">
      <c r="C85" s="146" t="s">
        <v>12</v>
      </c>
      <c r="D85" s="147" t="s">
        <v>13</v>
      </c>
      <c r="E85" s="147" t="s">
        <v>14</v>
      </c>
      <c r="F85" s="147" t="s">
        <v>15</v>
      </c>
      <c r="G85" s="147" t="s">
        <v>9</v>
      </c>
      <c r="H85" s="147" t="s">
        <v>10</v>
      </c>
      <c r="I85" s="147" t="s">
        <v>11</v>
      </c>
      <c r="J85" s="147" t="s">
        <v>12</v>
      </c>
      <c r="K85" s="147" t="s">
        <v>13</v>
      </c>
      <c r="L85" s="147" t="s">
        <v>14</v>
      </c>
      <c r="M85" s="147" t="s">
        <v>15</v>
      </c>
      <c r="N85" s="147" t="s">
        <v>9</v>
      </c>
      <c r="O85" s="147" t="s">
        <v>10</v>
      </c>
      <c r="P85" s="147" t="s">
        <v>11</v>
      </c>
      <c r="Q85" s="147" t="s">
        <v>12</v>
      </c>
      <c r="R85" s="147" t="s">
        <v>13</v>
      </c>
      <c r="S85" s="147" t="s">
        <v>14</v>
      </c>
      <c r="T85" s="147" t="s">
        <v>15</v>
      </c>
      <c r="U85" s="147" t="s">
        <v>9</v>
      </c>
      <c r="V85" s="147" t="s">
        <v>10</v>
      </c>
      <c r="W85" s="147" t="s">
        <v>11</v>
      </c>
      <c r="X85" s="147" t="s">
        <v>12</v>
      </c>
      <c r="Y85" s="147" t="s">
        <v>13</v>
      </c>
      <c r="Z85" s="147" t="s">
        <v>14</v>
      </c>
      <c r="AA85" s="147" t="s">
        <v>15</v>
      </c>
      <c r="AB85" s="147" t="s">
        <v>9</v>
      </c>
      <c r="AC85" s="147" t="s">
        <v>10</v>
      </c>
      <c r="AD85" s="147" t="s">
        <v>11</v>
      </c>
      <c r="AE85" s="147" t="s">
        <v>12</v>
      </c>
      <c r="AF85" s="147" t="s">
        <v>13</v>
      </c>
      <c r="AG85" s="148" t="s">
        <v>14</v>
      </c>
      <c r="AM85" s="76"/>
      <c r="AN85" s="76"/>
      <c r="AO85" s="65" t="s">
        <v>26</v>
      </c>
      <c r="AP85" s="93" t="s">
        <v>22</v>
      </c>
      <c r="AQ85" s="65" t="s">
        <v>16</v>
      </c>
      <c r="AR85" s="65" t="s">
        <v>17</v>
      </c>
      <c r="AS85" s="65" t="s">
        <v>19</v>
      </c>
      <c r="AT85" s="65" t="s">
        <v>20</v>
      </c>
      <c r="AU85" s="65" t="s">
        <v>18</v>
      </c>
      <c r="AV85" s="65" t="s">
        <v>21</v>
      </c>
      <c r="AW85" s="65" t="s">
        <v>42</v>
      </c>
      <c r="AX85" s="65"/>
    </row>
    <row r="86" spans="2:50" s="128" customFormat="1">
      <c r="B86" s="128" t="s">
        <v>25</v>
      </c>
      <c r="C86" s="80">
        <v>1</v>
      </c>
      <c r="D86" s="81">
        <v>2</v>
      </c>
      <c r="E86" s="82">
        <v>3</v>
      </c>
      <c r="F86" s="82">
        <v>4</v>
      </c>
      <c r="G86" s="81">
        <v>5</v>
      </c>
      <c r="H86" s="81">
        <v>6</v>
      </c>
      <c r="I86" s="81">
        <v>7</v>
      </c>
      <c r="J86" s="81">
        <v>8</v>
      </c>
      <c r="K86" s="81">
        <v>9</v>
      </c>
      <c r="L86" s="82">
        <v>10</v>
      </c>
      <c r="M86" s="82">
        <v>11</v>
      </c>
      <c r="N86" s="81">
        <v>12</v>
      </c>
      <c r="O86" s="81">
        <v>13</v>
      </c>
      <c r="P86" s="81">
        <v>14</v>
      </c>
      <c r="Q86" s="83">
        <v>15</v>
      </c>
      <c r="R86" s="83">
        <v>16</v>
      </c>
      <c r="S86" s="82">
        <v>17</v>
      </c>
      <c r="T86" s="82">
        <v>18</v>
      </c>
      <c r="U86" s="81">
        <v>19</v>
      </c>
      <c r="V86" s="81">
        <v>20</v>
      </c>
      <c r="W86" s="81">
        <v>21</v>
      </c>
      <c r="X86" s="81">
        <v>22</v>
      </c>
      <c r="Y86" s="81">
        <v>23</v>
      </c>
      <c r="Z86" s="82">
        <v>24</v>
      </c>
      <c r="AA86" s="82">
        <v>25</v>
      </c>
      <c r="AB86" s="81">
        <v>26</v>
      </c>
      <c r="AC86" s="81">
        <v>27</v>
      </c>
      <c r="AD86" s="81">
        <v>28</v>
      </c>
      <c r="AE86" s="81">
        <v>29</v>
      </c>
      <c r="AF86" s="81">
        <v>30</v>
      </c>
      <c r="AG86" s="112">
        <v>31</v>
      </c>
      <c r="AH86" s="128" t="s">
        <v>47</v>
      </c>
      <c r="AI86" s="128" t="s">
        <v>9</v>
      </c>
      <c r="AM86" s="76"/>
      <c r="AN86" s="76"/>
      <c r="AO86" s="128">
        <f>SUM(AQ86:AV86)</f>
        <v>15</v>
      </c>
      <c r="AP86" s="94">
        <v>1</v>
      </c>
      <c r="AQ86" s="128">
        <f t="shared" ref="AQ86:AQ91" si="74">COUNTIF(C87:AG87,"M3")</f>
        <v>0</v>
      </c>
      <c r="AR86" s="128">
        <f t="shared" ref="AR86:AR91" si="75">COUNTIF(C87:AG87,"M4")</f>
        <v>5</v>
      </c>
      <c r="AS86" s="128">
        <f t="shared" ref="AS86:AS91" si="76">COUNTIF(C87:AG87,"T3")</f>
        <v>0</v>
      </c>
      <c r="AT86" s="128">
        <f t="shared" ref="AT86:AT91" si="77">COUNTIF(C87:AG87,"T4")</f>
        <v>4</v>
      </c>
      <c r="AU86" s="128">
        <f t="shared" ref="AU86:AU91" si="78">COUNTIF(C87:AG87,"N3")</f>
        <v>0</v>
      </c>
      <c r="AV86" s="128">
        <f t="shared" ref="AV86:AV91" si="79">COUNTIF(C87:AG87,"N4")</f>
        <v>6</v>
      </c>
      <c r="AW86" s="128">
        <f>AQ86*8+AR86*10+AS86*8+AT86*10+AU86*10+AV86*10</f>
        <v>150</v>
      </c>
    </row>
    <row r="87" spans="2:50" s="128" customFormat="1">
      <c r="B87" s="128">
        <v>1</v>
      </c>
      <c r="C87" s="85"/>
      <c r="D87" s="23"/>
      <c r="E87" s="86" t="s">
        <v>17</v>
      </c>
      <c r="F87" s="86" t="s">
        <v>17</v>
      </c>
      <c r="G87" s="23"/>
      <c r="H87" s="23" t="s">
        <v>21</v>
      </c>
      <c r="I87" s="23"/>
      <c r="J87" s="23" t="s">
        <v>21</v>
      </c>
      <c r="K87" s="23" t="s">
        <v>21</v>
      </c>
      <c r="L87" s="86"/>
      <c r="M87" s="86"/>
      <c r="N87" s="23" t="s">
        <v>20</v>
      </c>
      <c r="O87" s="23"/>
      <c r="P87" s="23" t="s">
        <v>20</v>
      </c>
      <c r="Q87" s="87"/>
      <c r="R87" s="87"/>
      <c r="S87" s="86" t="s">
        <v>20</v>
      </c>
      <c r="T87" s="86" t="s">
        <v>20</v>
      </c>
      <c r="U87" s="23"/>
      <c r="V87" s="23" t="s">
        <v>17</v>
      </c>
      <c r="W87" s="23"/>
      <c r="X87" s="23" t="s">
        <v>17</v>
      </c>
      <c r="Y87" s="23" t="s">
        <v>17</v>
      </c>
      <c r="Z87" s="86"/>
      <c r="AA87" s="86"/>
      <c r="AB87" s="23" t="s">
        <v>21</v>
      </c>
      <c r="AC87" s="23"/>
      <c r="AD87" s="23" t="s">
        <v>21</v>
      </c>
      <c r="AE87" s="23"/>
      <c r="AF87" s="23"/>
      <c r="AG87" s="113" t="s">
        <v>21</v>
      </c>
      <c r="AH87" s="128">
        <f>COUNTIF(Q87,"M3")+COUNTIF(Q87,"M4")+COUNTIF(Q87,"T3")+COUNTIF(Q87,"T4")+COUNTIF(Q87,"N3")+COUNTIF(Q87,"N4")+COUNTIF(R87,"M3")+COUNTIF(R87,"M4")+COUNTIF(R87,"T3")+COUNTIF(R87,"T4")+COUNTIF(R87,"N3")+COUNTIF(R87,"N4")</f>
        <v>0</v>
      </c>
      <c r="AI87" s="128">
        <f t="shared" ref="AI87:AI92" si="80">COUNTIF(C87:AG87,"L")+COUNTBLANK(C87:AG87)</f>
        <v>16</v>
      </c>
      <c r="AM87" s="76"/>
      <c r="AN87" s="76"/>
      <c r="AO87" s="128">
        <f t="shared" ref="AO87:AO91" si="81">SUM(AQ87:AV87)</f>
        <v>15</v>
      </c>
      <c r="AP87" s="94">
        <v>2</v>
      </c>
      <c r="AQ87" s="128">
        <f t="shared" si="74"/>
        <v>0</v>
      </c>
      <c r="AR87" s="128">
        <f t="shared" si="75"/>
        <v>6</v>
      </c>
      <c r="AS87" s="128">
        <f t="shared" si="76"/>
        <v>0</v>
      </c>
      <c r="AT87" s="128">
        <f t="shared" si="77"/>
        <v>5</v>
      </c>
      <c r="AU87" s="128">
        <f t="shared" si="78"/>
        <v>0</v>
      </c>
      <c r="AV87" s="128">
        <f t="shared" si="79"/>
        <v>4</v>
      </c>
      <c r="AW87" s="128">
        <f t="shared" ref="AW87:AW91" si="82">AQ87*8+AR87*10+AS87*8+AT87*10+AU87*10+AV87*10</f>
        <v>150</v>
      </c>
    </row>
    <row r="88" spans="2:50" s="128" customFormat="1">
      <c r="B88" s="128">
        <v>2</v>
      </c>
      <c r="C88" s="85"/>
      <c r="D88" s="23"/>
      <c r="E88" s="86" t="s">
        <v>20</v>
      </c>
      <c r="F88" s="86" t="s">
        <v>20</v>
      </c>
      <c r="G88" s="23"/>
      <c r="H88" s="23" t="s">
        <v>17</v>
      </c>
      <c r="I88" s="23"/>
      <c r="J88" s="23" t="s">
        <v>17</v>
      </c>
      <c r="K88" s="23" t="s">
        <v>17</v>
      </c>
      <c r="L88" s="86"/>
      <c r="M88" s="86"/>
      <c r="N88" s="23" t="s">
        <v>21</v>
      </c>
      <c r="O88" s="23"/>
      <c r="P88" s="23" t="s">
        <v>21</v>
      </c>
      <c r="Q88" s="87"/>
      <c r="R88" s="87"/>
      <c r="S88" s="86" t="s">
        <v>21</v>
      </c>
      <c r="T88" s="86" t="s">
        <v>21</v>
      </c>
      <c r="U88" s="23"/>
      <c r="V88" s="23" t="s">
        <v>20</v>
      </c>
      <c r="W88" s="23"/>
      <c r="X88" s="23" t="s">
        <v>20</v>
      </c>
      <c r="Y88" s="23" t="s">
        <v>20</v>
      </c>
      <c r="Z88" s="86"/>
      <c r="AA88" s="86"/>
      <c r="AB88" s="23" t="s">
        <v>17</v>
      </c>
      <c r="AC88" s="23"/>
      <c r="AD88" s="23" t="s">
        <v>17</v>
      </c>
      <c r="AE88" s="23"/>
      <c r="AF88" s="23"/>
      <c r="AG88" s="113" t="s">
        <v>17</v>
      </c>
      <c r="AH88" s="128">
        <f t="shared" ref="AH88:AH92" si="83">COUNTIF(Q88,"M3")+COUNTIF(Q88,"M4")+COUNTIF(Q88,"T3")+COUNTIF(Q88,"T4")+COUNTIF(Q88,"N3")+COUNTIF(Q88,"N4")+COUNTIF(R88,"M3")+COUNTIF(R88,"M4")+COUNTIF(R88,"T3")+COUNTIF(R88,"T4")+COUNTIF(R88,"N3")+COUNTIF(R88,"N4")</f>
        <v>0</v>
      </c>
      <c r="AI88" s="128">
        <f t="shared" si="80"/>
        <v>16</v>
      </c>
      <c r="AM88" s="76"/>
      <c r="AN88" s="76"/>
      <c r="AO88" s="128">
        <f t="shared" si="81"/>
        <v>15</v>
      </c>
      <c r="AP88" s="94">
        <v>3</v>
      </c>
      <c r="AQ88" s="128">
        <f t="shared" si="74"/>
        <v>0</v>
      </c>
      <c r="AR88" s="128">
        <f t="shared" si="75"/>
        <v>4</v>
      </c>
      <c r="AS88" s="128">
        <f t="shared" si="76"/>
        <v>0</v>
      </c>
      <c r="AT88" s="128">
        <f t="shared" si="77"/>
        <v>6</v>
      </c>
      <c r="AU88" s="128">
        <f t="shared" si="78"/>
        <v>0</v>
      </c>
      <c r="AV88" s="128">
        <f t="shared" si="79"/>
        <v>5</v>
      </c>
      <c r="AW88" s="128">
        <f t="shared" si="82"/>
        <v>150</v>
      </c>
    </row>
    <row r="89" spans="2:50" s="128" customFormat="1">
      <c r="B89" s="128">
        <v>3</v>
      </c>
      <c r="C89" s="85"/>
      <c r="D89" s="23"/>
      <c r="E89" s="86" t="s">
        <v>21</v>
      </c>
      <c r="F89" s="86" t="s">
        <v>21</v>
      </c>
      <c r="G89" s="23"/>
      <c r="H89" s="23" t="s">
        <v>20</v>
      </c>
      <c r="I89" s="23"/>
      <c r="J89" s="23" t="s">
        <v>20</v>
      </c>
      <c r="K89" s="23" t="s">
        <v>20</v>
      </c>
      <c r="L89" s="86"/>
      <c r="M89" s="86"/>
      <c r="N89" s="23" t="s">
        <v>17</v>
      </c>
      <c r="O89" s="23"/>
      <c r="P89" s="23" t="s">
        <v>17</v>
      </c>
      <c r="Q89" s="87"/>
      <c r="R89" s="87"/>
      <c r="S89" s="86" t="s">
        <v>17</v>
      </c>
      <c r="T89" s="86" t="s">
        <v>17</v>
      </c>
      <c r="U89" s="23"/>
      <c r="V89" s="23" t="s">
        <v>21</v>
      </c>
      <c r="W89" s="23"/>
      <c r="X89" s="23" t="s">
        <v>21</v>
      </c>
      <c r="Y89" s="23" t="s">
        <v>21</v>
      </c>
      <c r="Z89" s="86"/>
      <c r="AA89" s="86"/>
      <c r="AB89" s="23" t="s">
        <v>20</v>
      </c>
      <c r="AC89" s="23"/>
      <c r="AD89" s="23" t="s">
        <v>20</v>
      </c>
      <c r="AE89" s="23"/>
      <c r="AF89" s="23"/>
      <c r="AG89" s="113" t="s">
        <v>20</v>
      </c>
      <c r="AH89" s="128">
        <f t="shared" si="83"/>
        <v>0</v>
      </c>
      <c r="AI89" s="128">
        <f t="shared" si="80"/>
        <v>16</v>
      </c>
      <c r="AM89" s="76"/>
      <c r="AN89" s="76"/>
      <c r="AO89" s="128">
        <f t="shared" si="81"/>
        <v>16</v>
      </c>
      <c r="AP89" s="94">
        <v>4</v>
      </c>
      <c r="AQ89" s="128">
        <f t="shared" si="74"/>
        <v>0</v>
      </c>
      <c r="AR89" s="128">
        <f t="shared" si="75"/>
        <v>6</v>
      </c>
      <c r="AS89" s="128">
        <f t="shared" si="76"/>
        <v>0</v>
      </c>
      <c r="AT89" s="128">
        <f t="shared" si="77"/>
        <v>3</v>
      </c>
      <c r="AU89" s="128">
        <f t="shared" si="78"/>
        <v>0</v>
      </c>
      <c r="AV89" s="128">
        <f t="shared" si="79"/>
        <v>7</v>
      </c>
      <c r="AW89" s="128">
        <f t="shared" si="82"/>
        <v>160</v>
      </c>
    </row>
    <row r="90" spans="2:50" s="128" customFormat="1">
      <c r="B90" s="128">
        <v>4</v>
      </c>
      <c r="C90" s="85" t="s">
        <v>17</v>
      </c>
      <c r="D90" s="23" t="s">
        <v>17</v>
      </c>
      <c r="E90" s="86"/>
      <c r="F90" s="86"/>
      <c r="G90" s="23" t="s">
        <v>21</v>
      </c>
      <c r="H90" s="23"/>
      <c r="I90" s="23" t="s">
        <v>21</v>
      </c>
      <c r="J90" s="23"/>
      <c r="K90" s="23"/>
      <c r="L90" s="86" t="s">
        <v>21</v>
      </c>
      <c r="M90" s="86" t="s">
        <v>21</v>
      </c>
      <c r="N90" s="23"/>
      <c r="O90" s="23" t="s">
        <v>20</v>
      </c>
      <c r="P90" s="23"/>
      <c r="Q90" s="87" t="s">
        <v>20</v>
      </c>
      <c r="R90" s="87" t="s">
        <v>20</v>
      </c>
      <c r="S90" s="86"/>
      <c r="T90" s="86"/>
      <c r="U90" s="23" t="s">
        <v>17</v>
      </c>
      <c r="V90" s="23"/>
      <c r="W90" s="23" t="s">
        <v>17</v>
      </c>
      <c r="X90" s="23"/>
      <c r="Y90" s="23"/>
      <c r="Z90" s="86" t="s">
        <v>17</v>
      </c>
      <c r="AA90" s="86" t="s">
        <v>17</v>
      </c>
      <c r="AB90" s="23"/>
      <c r="AC90" s="23" t="s">
        <v>21</v>
      </c>
      <c r="AD90" s="23"/>
      <c r="AE90" s="23" t="s">
        <v>21</v>
      </c>
      <c r="AF90" s="23" t="s">
        <v>21</v>
      </c>
      <c r="AG90" s="113"/>
      <c r="AH90" s="128">
        <f t="shared" si="83"/>
        <v>2</v>
      </c>
      <c r="AI90" s="128">
        <f t="shared" si="80"/>
        <v>15</v>
      </c>
      <c r="AM90" s="76"/>
      <c r="AN90" s="76"/>
      <c r="AO90" s="128">
        <f t="shared" si="81"/>
        <v>16</v>
      </c>
      <c r="AP90" s="94">
        <v>5</v>
      </c>
      <c r="AQ90" s="128">
        <f t="shared" si="74"/>
        <v>0</v>
      </c>
      <c r="AR90" s="128">
        <f t="shared" si="75"/>
        <v>7</v>
      </c>
      <c r="AS90" s="128">
        <f t="shared" si="76"/>
        <v>0</v>
      </c>
      <c r="AT90" s="128">
        <f t="shared" si="77"/>
        <v>6</v>
      </c>
      <c r="AU90" s="128">
        <f t="shared" si="78"/>
        <v>0</v>
      </c>
      <c r="AV90" s="128">
        <f t="shared" si="79"/>
        <v>3</v>
      </c>
      <c r="AW90" s="128">
        <f t="shared" si="82"/>
        <v>160</v>
      </c>
    </row>
    <row r="91" spans="2:50" s="128" customFormat="1">
      <c r="B91" s="128">
        <v>5</v>
      </c>
      <c r="C91" s="85" t="s">
        <v>20</v>
      </c>
      <c r="D91" s="23" t="s">
        <v>20</v>
      </c>
      <c r="E91" s="86"/>
      <c r="F91" s="86"/>
      <c r="G91" s="23" t="s">
        <v>17</v>
      </c>
      <c r="H91" s="23"/>
      <c r="I91" s="23" t="s">
        <v>17</v>
      </c>
      <c r="J91" s="23"/>
      <c r="K91" s="23"/>
      <c r="L91" s="86" t="s">
        <v>17</v>
      </c>
      <c r="M91" s="86" t="s">
        <v>17</v>
      </c>
      <c r="N91" s="23"/>
      <c r="O91" s="23" t="s">
        <v>21</v>
      </c>
      <c r="P91" s="23"/>
      <c r="Q91" s="87" t="s">
        <v>21</v>
      </c>
      <c r="R91" s="87" t="s">
        <v>21</v>
      </c>
      <c r="S91" s="86"/>
      <c r="T91" s="86"/>
      <c r="U91" s="23" t="s">
        <v>20</v>
      </c>
      <c r="V91" s="23"/>
      <c r="W91" s="23" t="s">
        <v>20</v>
      </c>
      <c r="X91" s="23"/>
      <c r="Y91" s="23"/>
      <c r="Z91" s="86" t="s">
        <v>20</v>
      </c>
      <c r="AA91" s="86" t="s">
        <v>20</v>
      </c>
      <c r="AB91" s="23"/>
      <c r="AC91" s="23" t="s">
        <v>17</v>
      </c>
      <c r="AD91" s="23"/>
      <c r="AE91" s="23" t="s">
        <v>17</v>
      </c>
      <c r="AF91" s="23" t="s">
        <v>17</v>
      </c>
      <c r="AG91" s="113"/>
      <c r="AH91" s="128">
        <f t="shared" si="83"/>
        <v>2</v>
      </c>
      <c r="AI91" s="128">
        <f t="shared" si="80"/>
        <v>15</v>
      </c>
      <c r="AM91" s="76"/>
      <c r="AN91" s="76"/>
      <c r="AO91" s="128">
        <f t="shared" si="81"/>
        <v>16</v>
      </c>
      <c r="AP91" s="94">
        <v>6</v>
      </c>
      <c r="AQ91" s="128">
        <f t="shared" si="74"/>
        <v>0</v>
      </c>
      <c r="AR91" s="128">
        <f t="shared" si="75"/>
        <v>3</v>
      </c>
      <c r="AS91" s="128">
        <f t="shared" si="76"/>
        <v>0</v>
      </c>
      <c r="AT91" s="128">
        <f t="shared" si="77"/>
        <v>7</v>
      </c>
      <c r="AU91" s="128">
        <f t="shared" si="78"/>
        <v>0</v>
      </c>
      <c r="AV91" s="128">
        <f t="shared" si="79"/>
        <v>6</v>
      </c>
      <c r="AW91" s="128">
        <f t="shared" si="82"/>
        <v>160</v>
      </c>
    </row>
    <row r="92" spans="2:50" s="128" customFormat="1" ht="15.75" thickBot="1">
      <c r="B92" s="128">
        <v>6</v>
      </c>
      <c r="C92" s="88" t="s">
        <v>21</v>
      </c>
      <c r="D92" s="32" t="s">
        <v>21</v>
      </c>
      <c r="E92" s="89"/>
      <c r="F92" s="89"/>
      <c r="G92" s="32" t="s">
        <v>20</v>
      </c>
      <c r="H92" s="32"/>
      <c r="I92" s="32" t="s">
        <v>20</v>
      </c>
      <c r="J92" s="32"/>
      <c r="K92" s="32"/>
      <c r="L92" s="89" t="s">
        <v>20</v>
      </c>
      <c r="M92" s="89" t="s">
        <v>20</v>
      </c>
      <c r="N92" s="32"/>
      <c r="O92" s="32" t="s">
        <v>17</v>
      </c>
      <c r="P92" s="32"/>
      <c r="Q92" s="90" t="s">
        <v>17</v>
      </c>
      <c r="R92" s="90" t="s">
        <v>17</v>
      </c>
      <c r="S92" s="89"/>
      <c r="T92" s="89"/>
      <c r="U92" s="32" t="s">
        <v>21</v>
      </c>
      <c r="V92" s="32"/>
      <c r="W92" s="32" t="s">
        <v>21</v>
      </c>
      <c r="X92" s="32"/>
      <c r="Y92" s="32"/>
      <c r="Z92" s="89" t="s">
        <v>21</v>
      </c>
      <c r="AA92" s="89" t="s">
        <v>21</v>
      </c>
      <c r="AB92" s="32"/>
      <c r="AC92" s="32" t="s">
        <v>20</v>
      </c>
      <c r="AD92" s="32"/>
      <c r="AE92" s="32" t="s">
        <v>20</v>
      </c>
      <c r="AF92" s="32" t="s">
        <v>20</v>
      </c>
      <c r="AG92" s="114"/>
      <c r="AH92" s="128">
        <f t="shared" si="83"/>
        <v>2</v>
      </c>
      <c r="AI92" s="128">
        <f t="shared" si="80"/>
        <v>15</v>
      </c>
      <c r="AM92" s="76"/>
      <c r="AN92" s="76"/>
      <c r="AO92" s="71"/>
      <c r="AW92" s="128">
        <f>AVERAGE(AW86:AW91)</f>
        <v>155</v>
      </c>
      <c r="AX92" s="128">
        <f>AW92/31*7</f>
        <v>35</v>
      </c>
    </row>
    <row r="93" spans="2:50" s="128" customFormat="1">
      <c r="B93" s="37"/>
      <c r="AH93" s="37"/>
      <c r="AI93" s="76"/>
      <c r="AM93" s="37"/>
      <c r="AN93" s="37"/>
      <c r="AO93" s="71"/>
    </row>
    <row r="94" spans="2:50" s="128" customFormat="1">
      <c r="C94" s="128">
        <f t="shared" ref="C94:AG94" si="84">COUNTIF(C86:C92,"M3")+COUNTIF(C86:C92,"M4")+COUNTIF(C86:C92,"T3")+COUNTIF(C86:C92,"T4")+COUNTIF(C86:C92,"N3")+COUNTIF(C86:C92,"N4")</f>
        <v>3</v>
      </c>
      <c r="D94" s="128">
        <f t="shared" si="84"/>
        <v>3</v>
      </c>
      <c r="E94" s="128">
        <f t="shared" si="84"/>
        <v>3</v>
      </c>
      <c r="F94" s="128">
        <f t="shared" si="84"/>
        <v>3</v>
      </c>
      <c r="G94" s="128">
        <f t="shared" si="84"/>
        <v>3</v>
      </c>
      <c r="H94" s="128">
        <f t="shared" si="84"/>
        <v>3</v>
      </c>
      <c r="I94" s="128">
        <f t="shared" si="84"/>
        <v>3</v>
      </c>
      <c r="J94" s="128">
        <f t="shared" si="84"/>
        <v>3</v>
      </c>
      <c r="K94" s="128">
        <f t="shared" si="84"/>
        <v>3</v>
      </c>
      <c r="L94" s="128">
        <f t="shared" si="84"/>
        <v>3</v>
      </c>
      <c r="M94" s="128">
        <f t="shared" si="84"/>
        <v>3</v>
      </c>
      <c r="N94" s="128">
        <f t="shared" si="84"/>
        <v>3</v>
      </c>
      <c r="O94" s="128">
        <f t="shared" si="84"/>
        <v>3</v>
      </c>
      <c r="P94" s="128">
        <f t="shared" si="84"/>
        <v>3</v>
      </c>
      <c r="Q94" s="128">
        <f t="shared" si="84"/>
        <v>3</v>
      </c>
      <c r="R94" s="128">
        <f t="shared" si="84"/>
        <v>3</v>
      </c>
      <c r="S94" s="128">
        <f t="shared" si="84"/>
        <v>3</v>
      </c>
      <c r="T94" s="128">
        <f t="shared" si="84"/>
        <v>3</v>
      </c>
      <c r="U94" s="128">
        <f t="shared" si="84"/>
        <v>3</v>
      </c>
      <c r="V94" s="128">
        <f t="shared" si="84"/>
        <v>3</v>
      </c>
      <c r="W94" s="128">
        <f t="shared" si="84"/>
        <v>3</v>
      </c>
      <c r="X94" s="128">
        <f t="shared" si="84"/>
        <v>3</v>
      </c>
      <c r="Y94" s="128">
        <f t="shared" si="84"/>
        <v>3</v>
      </c>
      <c r="Z94" s="128">
        <f t="shared" si="84"/>
        <v>3</v>
      </c>
      <c r="AA94" s="128">
        <f t="shared" si="84"/>
        <v>3</v>
      </c>
      <c r="AB94" s="128">
        <f t="shared" si="84"/>
        <v>3</v>
      </c>
      <c r="AC94" s="128">
        <f t="shared" si="84"/>
        <v>3</v>
      </c>
      <c r="AD94" s="128">
        <f t="shared" si="84"/>
        <v>3</v>
      </c>
      <c r="AE94" s="128">
        <f t="shared" si="84"/>
        <v>3</v>
      </c>
      <c r="AF94" s="128">
        <f t="shared" si="84"/>
        <v>3</v>
      </c>
      <c r="AG94" s="128">
        <f t="shared" si="84"/>
        <v>3</v>
      </c>
      <c r="AM94" s="76"/>
      <c r="AN94" s="76"/>
    </row>
    <row r="95" spans="2:50" s="128" customFormat="1" ht="15.75" thickBot="1"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J95" s="37"/>
      <c r="AK95" s="70"/>
      <c r="AL95" s="70"/>
      <c r="AM95" s="76"/>
      <c r="AN95" s="76"/>
    </row>
    <row r="96" spans="2:50" s="128" customFormat="1" ht="15.75" thickBot="1">
      <c r="C96" s="207" t="s">
        <v>35</v>
      </c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9"/>
      <c r="AG96" s="74"/>
      <c r="AM96" s="76"/>
      <c r="AN96" s="76"/>
    </row>
    <row r="97" spans="2:50" s="128" customFormat="1">
      <c r="C97" s="146" t="s">
        <v>15</v>
      </c>
      <c r="D97" s="147" t="s">
        <v>9</v>
      </c>
      <c r="E97" s="147" t="s">
        <v>10</v>
      </c>
      <c r="F97" s="147" t="s">
        <v>11</v>
      </c>
      <c r="G97" s="147" t="s">
        <v>12</v>
      </c>
      <c r="H97" s="147" t="s">
        <v>13</v>
      </c>
      <c r="I97" s="147" t="s">
        <v>14</v>
      </c>
      <c r="J97" s="147" t="s">
        <v>15</v>
      </c>
      <c r="K97" s="147" t="s">
        <v>9</v>
      </c>
      <c r="L97" s="147" t="s">
        <v>10</v>
      </c>
      <c r="M97" s="147" t="s">
        <v>11</v>
      </c>
      <c r="N97" s="147" t="s">
        <v>12</v>
      </c>
      <c r="O97" s="147" t="s">
        <v>13</v>
      </c>
      <c r="P97" s="147" t="s">
        <v>14</v>
      </c>
      <c r="Q97" s="147" t="s">
        <v>15</v>
      </c>
      <c r="R97" s="147" t="s">
        <v>9</v>
      </c>
      <c r="S97" s="147" t="s">
        <v>10</v>
      </c>
      <c r="T97" s="147" t="s">
        <v>11</v>
      </c>
      <c r="U97" s="147" t="s">
        <v>12</v>
      </c>
      <c r="V97" s="147" t="s">
        <v>13</v>
      </c>
      <c r="W97" s="147" t="s">
        <v>14</v>
      </c>
      <c r="X97" s="147" t="s">
        <v>15</v>
      </c>
      <c r="Y97" s="147" t="s">
        <v>9</v>
      </c>
      <c r="Z97" s="147" t="s">
        <v>10</v>
      </c>
      <c r="AA97" s="147" t="s">
        <v>11</v>
      </c>
      <c r="AB97" s="147" t="s">
        <v>12</v>
      </c>
      <c r="AC97" s="147" t="s">
        <v>13</v>
      </c>
      <c r="AD97" s="147" t="s">
        <v>14</v>
      </c>
      <c r="AE97" s="147" t="s">
        <v>15</v>
      </c>
      <c r="AF97" s="148" t="s">
        <v>9</v>
      </c>
      <c r="AG97" s="70"/>
      <c r="AM97" s="76"/>
      <c r="AN97" s="76"/>
      <c r="AO97" s="65" t="s">
        <v>26</v>
      </c>
      <c r="AP97" s="93" t="s">
        <v>22</v>
      </c>
      <c r="AQ97" s="65" t="s">
        <v>16</v>
      </c>
      <c r="AR97" s="65" t="s">
        <v>17</v>
      </c>
      <c r="AS97" s="65" t="s">
        <v>19</v>
      </c>
      <c r="AT97" s="65" t="s">
        <v>20</v>
      </c>
      <c r="AU97" s="65" t="s">
        <v>18</v>
      </c>
      <c r="AV97" s="65" t="s">
        <v>21</v>
      </c>
      <c r="AW97" s="65" t="s">
        <v>43</v>
      </c>
      <c r="AX97" s="65"/>
    </row>
    <row r="98" spans="2:50" s="128" customFormat="1">
      <c r="B98" s="128" t="s">
        <v>25</v>
      </c>
      <c r="C98" s="115">
        <v>1</v>
      </c>
      <c r="D98" s="81">
        <v>2</v>
      </c>
      <c r="E98" s="81">
        <v>3</v>
      </c>
      <c r="F98" s="81">
        <v>4</v>
      </c>
      <c r="G98" s="81">
        <v>5</v>
      </c>
      <c r="H98" s="81">
        <v>6</v>
      </c>
      <c r="I98" s="82">
        <v>7</v>
      </c>
      <c r="J98" s="82">
        <v>8</v>
      </c>
      <c r="K98" s="81">
        <v>9</v>
      </c>
      <c r="L98" s="81">
        <v>10</v>
      </c>
      <c r="M98" s="81">
        <v>11</v>
      </c>
      <c r="N98" s="81">
        <v>12</v>
      </c>
      <c r="O98" s="81">
        <v>13</v>
      </c>
      <c r="P98" s="82">
        <v>14</v>
      </c>
      <c r="Q98" s="82">
        <v>15</v>
      </c>
      <c r="R98" s="81">
        <v>16</v>
      </c>
      <c r="S98" s="81">
        <v>17</v>
      </c>
      <c r="T98" s="81">
        <v>18</v>
      </c>
      <c r="U98" s="81">
        <v>19</v>
      </c>
      <c r="V98" s="81">
        <v>20</v>
      </c>
      <c r="W98" s="82">
        <v>21</v>
      </c>
      <c r="X98" s="82">
        <v>22</v>
      </c>
      <c r="Y98" s="81">
        <v>23</v>
      </c>
      <c r="Z98" s="81">
        <v>24</v>
      </c>
      <c r="AA98" s="81">
        <v>25</v>
      </c>
      <c r="AB98" s="81">
        <v>26</v>
      </c>
      <c r="AC98" s="81">
        <v>27</v>
      </c>
      <c r="AD98" s="82">
        <v>28</v>
      </c>
      <c r="AE98" s="82">
        <v>29</v>
      </c>
      <c r="AF98" s="84">
        <v>30</v>
      </c>
      <c r="AG98" s="70"/>
      <c r="AH98" s="128" t="s">
        <v>47</v>
      </c>
      <c r="AI98" s="128" t="s">
        <v>9</v>
      </c>
      <c r="AM98" s="76"/>
      <c r="AN98" s="76"/>
      <c r="AO98" s="128">
        <f>SUM(AQ98:AV98)</f>
        <v>15</v>
      </c>
      <c r="AP98" s="94">
        <v>1</v>
      </c>
      <c r="AQ98" s="128">
        <f t="shared" ref="AQ98:AQ103" si="85">COUNTIF(C99:AG99,"M3")</f>
        <v>0</v>
      </c>
      <c r="AR98" s="128">
        <f t="shared" ref="AR98:AR103" si="86">COUNTIF(C99:AG99,"M4")</f>
        <v>4</v>
      </c>
      <c r="AS98" s="128">
        <f t="shared" ref="AS98:AS103" si="87">COUNTIF(C99:AG99,"T3")</f>
        <v>0</v>
      </c>
      <c r="AT98" s="128">
        <f t="shared" ref="AT98:AT103" si="88">COUNTIF(C99:AG99,"T4")</f>
        <v>7</v>
      </c>
      <c r="AU98" s="128">
        <f t="shared" ref="AU98:AU103" si="89">COUNTIF(C99:AG99,"N3")</f>
        <v>0</v>
      </c>
      <c r="AV98" s="128">
        <f t="shared" ref="AV98:AV103" si="90">COUNTIF(C99:AG99,"N4")</f>
        <v>4</v>
      </c>
      <c r="AW98" s="128">
        <f>AQ98*8+AR98*10+AS98*8+AT98*10+AU98*10+AV98*10</f>
        <v>150</v>
      </c>
    </row>
    <row r="99" spans="2:50" s="128" customFormat="1">
      <c r="B99" s="128">
        <v>1</v>
      </c>
      <c r="C99" s="116" t="s">
        <v>21</v>
      </c>
      <c r="D99" s="23"/>
      <c r="E99" s="23" t="s">
        <v>20</v>
      </c>
      <c r="F99" s="23"/>
      <c r="G99" s="23" t="s">
        <v>20</v>
      </c>
      <c r="H99" s="23" t="s">
        <v>20</v>
      </c>
      <c r="I99" s="86"/>
      <c r="J99" s="86"/>
      <c r="K99" s="23" t="s">
        <v>17</v>
      </c>
      <c r="L99" s="23"/>
      <c r="M99" s="23" t="s">
        <v>17</v>
      </c>
      <c r="N99" s="23"/>
      <c r="O99" s="23"/>
      <c r="P99" s="86" t="s">
        <v>17</v>
      </c>
      <c r="Q99" s="86" t="s">
        <v>17</v>
      </c>
      <c r="R99" s="23"/>
      <c r="S99" s="23" t="s">
        <v>21</v>
      </c>
      <c r="T99" s="23"/>
      <c r="U99" s="23" t="s">
        <v>21</v>
      </c>
      <c r="V99" s="23" t="s">
        <v>21</v>
      </c>
      <c r="W99" s="86"/>
      <c r="X99" s="86"/>
      <c r="Y99" s="23" t="s">
        <v>20</v>
      </c>
      <c r="Z99" s="23"/>
      <c r="AA99" s="23" t="s">
        <v>20</v>
      </c>
      <c r="AB99" s="23"/>
      <c r="AC99" s="23"/>
      <c r="AD99" s="86" t="s">
        <v>20</v>
      </c>
      <c r="AE99" s="86" t="s">
        <v>20</v>
      </c>
      <c r="AF99" s="30"/>
      <c r="AG99" s="71"/>
      <c r="AH99" s="128">
        <v>0</v>
      </c>
      <c r="AI99" s="128">
        <f t="shared" ref="AI99:AI104" si="91">COUNTIF(C99:AG99,"L")+COUNTBLANK(C99:AG99)</f>
        <v>16</v>
      </c>
      <c r="AM99" s="76"/>
      <c r="AN99" s="76"/>
      <c r="AO99" s="128">
        <f t="shared" ref="AO99:AO103" si="92">SUM(AQ99:AV99)</f>
        <v>15</v>
      </c>
      <c r="AP99" s="94">
        <v>2</v>
      </c>
      <c r="AQ99" s="128">
        <f t="shared" si="85"/>
        <v>0</v>
      </c>
      <c r="AR99" s="128">
        <f t="shared" si="86"/>
        <v>4</v>
      </c>
      <c r="AS99" s="128">
        <f t="shared" si="87"/>
        <v>0</v>
      </c>
      <c r="AT99" s="128">
        <f t="shared" si="88"/>
        <v>4</v>
      </c>
      <c r="AU99" s="128">
        <f t="shared" si="89"/>
        <v>0</v>
      </c>
      <c r="AV99" s="128">
        <f t="shared" si="90"/>
        <v>7</v>
      </c>
      <c r="AW99" s="128">
        <f t="shared" ref="AW99:AW103" si="93">AQ99*8+AR99*10+AS99*8+AT99*10+AU99*10+AV99*10</f>
        <v>150</v>
      </c>
    </row>
    <row r="100" spans="2:50" s="128" customFormat="1">
      <c r="B100" s="128">
        <v>2</v>
      </c>
      <c r="C100" s="116" t="s">
        <v>17</v>
      </c>
      <c r="D100" s="23"/>
      <c r="E100" s="23" t="s">
        <v>21</v>
      </c>
      <c r="F100" s="23"/>
      <c r="G100" s="23" t="s">
        <v>21</v>
      </c>
      <c r="H100" s="23" t="s">
        <v>21</v>
      </c>
      <c r="I100" s="86"/>
      <c r="J100" s="86"/>
      <c r="K100" s="23" t="s">
        <v>20</v>
      </c>
      <c r="L100" s="23"/>
      <c r="M100" s="23" t="s">
        <v>20</v>
      </c>
      <c r="N100" s="23"/>
      <c r="O100" s="23"/>
      <c r="P100" s="86" t="s">
        <v>20</v>
      </c>
      <c r="Q100" s="86" t="s">
        <v>20</v>
      </c>
      <c r="R100" s="23"/>
      <c r="S100" s="23" t="s">
        <v>17</v>
      </c>
      <c r="T100" s="23"/>
      <c r="U100" s="23" t="s">
        <v>17</v>
      </c>
      <c r="V100" s="23" t="s">
        <v>17</v>
      </c>
      <c r="W100" s="86"/>
      <c r="X100" s="86"/>
      <c r="Y100" s="23" t="s">
        <v>21</v>
      </c>
      <c r="Z100" s="23"/>
      <c r="AA100" s="23" t="s">
        <v>21</v>
      </c>
      <c r="AB100" s="23"/>
      <c r="AC100" s="23"/>
      <c r="AD100" s="86" t="s">
        <v>21</v>
      </c>
      <c r="AE100" s="86" t="s">
        <v>21</v>
      </c>
      <c r="AF100" s="30"/>
      <c r="AG100" s="71"/>
      <c r="AH100" s="128">
        <v>0</v>
      </c>
      <c r="AI100" s="128">
        <f t="shared" si="91"/>
        <v>16</v>
      </c>
      <c r="AM100" s="76"/>
      <c r="AN100" s="76"/>
      <c r="AO100" s="128">
        <f t="shared" si="92"/>
        <v>15</v>
      </c>
      <c r="AP100" s="94">
        <v>3</v>
      </c>
      <c r="AQ100" s="128">
        <f t="shared" si="85"/>
        <v>0</v>
      </c>
      <c r="AR100" s="128">
        <f t="shared" si="86"/>
        <v>7</v>
      </c>
      <c r="AS100" s="128">
        <f t="shared" si="87"/>
        <v>0</v>
      </c>
      <c r="AT100" s="128">
        <f t="shared" si="88"/>
        <v>4</v>
      </c>
      <c r="AU100" s="128">
        <f t="shared" si="89"/>
        <v>0</v>
      </c>
      <c r="AV100" s="128">
        <f t="shared" si="90"/>
        <v>4</v>
      </c>
      <c r="AW100" s="128">
        <f t="shared" si="93"/>
        <v>150</v>
      </c>
    </row>
    <row r="101" spans="2:50" s="128" customFormat="1">
      <c r="B101" s="128">
        <v>3</v>
      </c>
      <c r="C101" s="116" t="s">
        <v>20</v>
      </c>
      <c r="D101" s="23"/>
      <c r="E101" s="23" t="s">
        <v>17</v>
      </c>
      <c r="F101" s="23"/>
      <c r="G101" s="23" t="s">
        <v>17</v>
      </c>
      <c r="H101" s="23" t="s">
        <v>17</v>
      </c>
      <c r="I101" s="86"/>
      <c r="J101" s="86"/>
      <c r="K101" s="23" t="s">
        <v>21</v>
      </c>
      <c r="L101" s="23"/>
      <c r="M101" s="23" t="s">
        <v>21</v>
      </c>
      <c r="N101" s="23"/>
      <c r="O101" s="23"/>
      <c r="P101" s="86" t="s">
        <v>21</v>
      </c>
      <c r="Q101" s="86" t="s">
        <v>21</v>
      </c>
      <c r="R101" s="23"/>
      <c r="S101" s="23" t="s">
        <v>20</v>
      </c>
      <c r="T101" s="23"/>
      <c r="U101" s="23" t="s">
        <v>20</v>
      </c>
      <c r="V101" s="23" t="s">
        <v>20</v>
      </c>
      <c r="W101" s="86"/>
      <c r="X101" s="86"/>
      <c r="Y101" s="23" t="s">
        <v>17</v>
      </c>
      <c r="Z101" s="23"/>
      <c r="AA101" s="23" t="s">
        <v>17</v>
      </c>
      <c r="AB101" s="23"/>
      <c r="AC101" s="23"/>
      <c r="AD101" s="86" t="s">
        <v>17</v>
      </c>
      <c r="AE101" s="86" t="s">
        <v>17</v>
      </c>
      <c r="AF101" s="30"/>
      <c r="AG101" s="71"/>
      <c r="AH101" s="128">
        <v>0</v>
      </c>
      <c r="AI101" s="128">
        <f t="shared" si="91"/>
        <v>16</v>
      </c>
      <c r="AM101" s="76"/>
      <c r="AN101" s="76"/>
      <c r="AO101" s="128">
        <f t="shared" si="92"/>
        <v>15</v>
      </c>
      <c r="AP101" s="94">
        <v>4</v>
      </c>
      <c r="AQ101" s="128">
        <f t="shared" si="85"/>
        <v>0</v>
      </c>
      <c r="AR101" s="128">
        <f t="shared" si="86"/>
        <v>4</v>
      </c>
      <c r="AS101" s="128">
        <f t="shared" si="87"/>
        <v>0</v>
      </c>
      <c r="AT101" s="128">
        <f t="shared" si="88"/>
        <v>7</v>
      </c>
      <c r="AU101" s="128">
        <f t="shared" si="89"/>
        <v>0</v>
      </c>
      <c r="AV101" s="128">
        <f t="shared" si="90"/>
        <v>4</v>
      </c>
      <c r="AW101" s="128">
        <f t="shared" si="93"/>
        <v>150</v>
      </c>
    </row>
    <row r="102" spans="2:50" s="128" customFormat="1">
      <c r="B102" s="128">
        <v>4</v>
      </c>
      <c r="C102" s="116"/>
      <c r="D102" s="23" t="s">
        <v>20</v>
      </c>
      <c r="E102" s="23"/>
      <c r="F102" s="23" t="s">
        <v>20</v>
      </c>
      <c r="G102" s="23"/>
      <c r="H102" s="23"/>
      <c r="I102" s="86" t="s">
        <v>20</v>
      </c>
      <c r="J102" s="86" t="s">
        <v>20</v>
      </c>
      <c r="K102" s="23"/>
      <c r="L102" s="23" t="s">
        <v>17</v>
      </c>
      <c r="M102" s="23"/>
      <c r="N102" s="23" t="s">
        <v>17</v>
      </c>
      <c r="O102" s="23" t="s">
        <v>17</v>
      </c>
      <c r="P102" s="86"/>
      <c r="Q102" s="86"/>
      <c r="R102" s="23" t="s">
        <v>21</v>
      </c>
      <c r="S102" s="23"/>
      <c r="T102" s="23" t="s">
        <v>21</v>
      </c>
      <c r="U102" s="23"/>
      <c r="V102" s="23"/>
      <c r="W102" s="86" t="s">
        <v>21</v>
      </c>
      <c r="X102" s="86" t="s">
        <v>21</v>
      </c>
      <c r="Y102" s="23"/>
      <c r="Z102" s="23" t="s">
        <v>20</v>
      </c>
      <c r="AA102" s="23"/>
      <c r="AB102" s="23" t="s">
        <v>20</v>
      </c>
      <c r="AC102" s="23" t="s">
        <v>20</v>
      </c>
      <c r="AD102" s="86"/>
      <c r="AE102" s="86"/>
      <c r="AF102" s="30" t="s">
        <v>17</v>
      </c>
      <c r="AG102" s="71"/>
      <c r="AH102" s="128">
        <v>0</v>
      </c>
      <c r="AI102" s="128">
        <f t="shared" si="91"/>
        <v>16</v>
      </c>
      <c r="AM102" s="76"/>
      <c r="AN102" s="76"/>
      <c r="AO102" s="128">
        <f t="shared" si="92"/>
        <v>15</v>
      </c>
      <c r="AP102" s="94">
        <v>5</v>
      </c>
      <c r="AQ102" s="128">
        <f t="shared" si="85"/>
        <v>0</v>
      </c>
      <c r="AR102" s="128">
        <f t="shared" si="86"/>
        <v>4</v>
      </c>
      <c r="AS102" s="128">
        <f t="shared" si="87"/>
        <v>0</v>
      </c>
      <c r="AT102" s="128">
        <f t="shared" si="88"/>
        <v>4</v>
      </c>
      <c r="AU102" s="128">
        <f t="shared" si="89"/>
        <v>0</v>
      </c>
      <c r="AV102" s="128">
        <f t="shared" si="90"/>
        <v>7</v>
      </c>
      <c r="AW102" s="128">
        <f t="shared" si="93"/>
        <v>150</v>
      </c>
    </row>
    <row r="103" spans="2:50" s="128" customFormat="1">
      <c r="B103" s="128">
        <v>5</v>
      </c>
      <c r="C103" s="116"/>
      <c r="D103" s="23" t="s">
        <v>21</v>
      </c>
      <c r="E103" s="23"/>
      <c r="F103" s="23" t="s">
        <v>21</v>
      </c>
      <c r="G103" s="23"/>
      <c r="H103" s="23"/>
      <c r="I103" s="86" t="s">
        <v>21</v>
      </c>
      <c r="J103" s="86" t="s">
        <v>21</v>
      </c>
      <c r="K103" s="23"/>
      <c r="L103" s="23" t="s">
        <v>20</v>
      </c>
      <c r="M103" s="23"/>
      <c r="N103" s="23" t="s">
        <v>20</v>
      </c>
      <c r="O103" s="23" t="s">
        <v>20</v>
      </c>
      <c r="P103" s="86"/>
      <c r="Q103" s="86"/>
      <c r="R103" s="23" t="s">
        <v>17</v>
      </c>
      <c r="S103" s="23"/>
      <c r="T103" s="23" t="s">
        <v>17</v>
      </c>
      <c r="U103" s="23"/>
      <c r="V103" s="23"/>
      <c r="W103" s="86" t="s">
        <v>17</v>
      </c>
      <c r="X103" s="86" t="s">
        <v>17</v>
      </c>
      <c r="Y103" s="23"/>
      <c r="Z103" s="23" t="s">
        <v>21</v>
      </c>
      <c r="AA103" s="23"/>
      <c r="AB103" s="23" t="s">
        <v>21</v>
      </c>
      <c r="AC103" s="23" t="s">
        <v>21</v>
      </c>
      <c r="AD103" s="86"/>
      <c r="AE103" s="86"/>
      <c r="AF103" s="30" t="s">
        <v>20</v>
      </c>
      <c r="AG103" s="71"/>
      <c r="AH103" s="128">
        <v>0</v>
      </c>
      <c r="AI103" s="128">
        <f t="shared" si="91"/>
        <v>16</v>
      </c>
      <c r="AM103" s="76"/>
      <c r="AN103" s="76"/>
      <c r="AO103" s="128">
        <f t="shared" si="92"/>
        <v>15</v>
      </c>
      <c r="AP103" s="94">
        <v>6</v>
      </c>
      <c r="AQ103" s="128">
        <f t="shared" si="85"/>
        <v>0</v>
      </c>
      <c r="AR103" s="128">
        <f t="shared" si="86"/>
        <v>7</v>
      </c>
      <c r="AS103" s="128">
        <f t="shared" si="87"/>
        <v>0</v>
      </c>
      <c r="AT103" s="128">
        <f t="shared" si="88"/>
        <v>4</v>
      </c>
      <c r="AU103" s="128">
        <f t="shared" si="89"/>
        <v>0</v>
      </c>
      <c r="AV103" s="128">
        <f t="shared" si="90"/>
        <v>4</v>
      </c>
      <c r="AW103" s="128">
        <f t="shared" si="93"/>
        <v>150</v>
      </c>
    </row>
    <row r="104" spans="2:50" s="128" customFormat="1" ht="15.75" thickBot="1">
      <c r="B104" s="128">
        <v>6</v>
      </c>
      <c r="C104" s="117"/>
      <c r="D104" s="32" t="s">
        <v>17</v>
      </c>
      <c r="E104" s="32"/>
      <c r="F104" s="32" t="s">
        <v>17</v>
      </c>
      <c r="G104" s="32"/>
      <c r="H104" s="32"/>
      <c r="I104" s="89" t="s">
        <v>17</v>
      </c>
      <c r="J104" s="89" t="s">
        <v>17</v>
      </c>
      <c r="K104" s="32"/>
      <c r="L104" s="32" t="s">
        <v>21</v>
      </c>
      <c r="M104" s="32"/>
      <c r="N104" s="32" t="s">
        <v>21</v>
      </c>
      <c r="O104" s="32" t="s">
        <v>21</v>
      </c>
      <c r="P104" s="89"/>
      <c r="Q104" s="89"/>
      <c r="R104" s="32" t="s">
        <v>20</v>
      </c>
      <c r="S104" s="32"/>
      <c r="T104" s="32" t="s">
        <v>20</v>
      </c>
      <c r="U104" s="32"/>
      <c r="V104" s="32"/>
      <c r="W104" s="89" t="s">
        <v>20</v>
      </c>
      <c r="X104" s="89" t="s">
        <v>20</v>
      </c>
      <c r="Y104" s="32"/>
      <c r="Z104" s="32" t="s">
        <v>17</v>
      </c>
      <c r="AA104" s="32"/>
      <c r="AB104" s="32" t="s">
        <v>17</v>
      </c>
      <c r="AC104" s="32" t="s">
        <v>17</v>
      </c>
      <c r="AD104" s="89"/>
      <c r="AE104" s="89"/>
      <c r="AF104" s="91" t="s">
        <v>21</v>
      </c>
      <c r="AG104" s="71"/>
      <c r="AH104" s="128">
        <v>0</v>
      </c>
      <c r="AI104" s="128">
        <f t="shared" si="91"/>
        <v>16</v>
      </c>
      <c r="AM104" s="76"/>
      <c r="AN104" s="76"/>
      <c r="AO104" s="71"/>
      <c r="AW104" s="128">
        <f>AVERAGE(AW98:AW103)</f>
        <v>150</v>
      </c>
      <c r="AX104" s="128">
        <f>AW104/31*7</f>
        <v>33.870967741935488</v>
      </c>
    </row>
    <row r="105" spans="2:50" s="128" customFormat="1">
      <c r="B105" s="37"/>
      <c r="AH105" s="37"/>
      <c r="AI105" s="76"/>
      <c r="AM105" s="37"/>
      <c r="AN105" s="37"/>
      <c r="AO105" s="71"/>
    </row>
    <row r="106" spans="2:50" s="128" customFormat="1">
      <c r="C106" s="128">
        <f t="shared" ref="C106:AF106" si="94">COUNTIF(C98:C104,"M3")+COUNTIF(C98:C104,"M4")+COUNTIF(C98:C104,"T3")+COUNTIF(C98:C104,"T4")+COUNTIF(C98:C104,"N3")+COUNTIF(C98:C104,"N4")</f>
        <v>3</v>
      </c>
      <c r="D106" s="128">
        <f t="shared" si="94"/>
        <v>3</v>
      </c>
      <c r="E106" s="128">
        <f t="shared" si="94"/>
        <v>3</v>
      </c>
      <c r="F106" s="128">
        <f t="shared" si="94"/>
        <v>3</v>
      </c>
      <c r="G106" s="128">
        <f t="shared" si="94"/>
        <v>3</v>
      </c>
      <c r="H106" s="128">
        <f t="shared" si="94"/>
        <v>3</v>
      </c>
      <c r="I106" s="128">
        <f t="shared" si="94"/>
        <v>3</v>
      </c>
      <c r="J106" s="128">
        <f t="shared" si="94"/>
        <v>3</v>
      </c>
      <c r="K106" s="128">
        <f t="shared" si="94"/>
        <v>3</v>
      </c>
      <c r="L106" s="128">
        <f t="shared" si="94"/>
        <v>3</v>
      </c>
      <c r="M106" s="128">
        <f t="shared" si="94"/>
        <v>3</v>
      </c>
      <c r="N106" s="128">
        <f t="shared" si="94"/>
        <v>3</v>
      </c>
      <c r="O106" s="128">
        <f t="shared" si="94"/>
        <v>3</v>
      </c>
      <c r="P106" s="128">
        <f t="shared" si="94"/>
        <v>3</v>
      </c>
      <c r="Q106" s="128">
        <f t="shared" si="94"/>
        <v>3</v>
      </c>
      <c r="R106" s="128">
        <f t="shared" si="94"/>
        <v>3</v>
      </c>
      <c r="S106" s="128">
        <f t="shared" si="94"/>
        <v>3</v>
      </c>
      <c r="T106" s="128">
        <f t="shared" si="94"/>
        <v>3</v>
      </c>
      <c r="U106" s="128">
        <f t="shared" si="94"/>
        <v>3</v>
      </c>
      <c r="V106" s="128">
        <f t="shared" si="94"/>
        <v>3</v>
      </c>
      <c r="W106" s="128">
        <f t="shared" si="94"/>
        <v>3</v>
      </c>
      <c r="X106" s="128">
        <f t="shared" si="94"/>
        <v>3</v>
      </c>
      <c r="Y106" s="128">
        <f t="shared" si="94"/>
        <v>3</v>
      </c>
      <c r="Z106" s="128">
        <f t="shared" si="94"/>
        <v>3</v>
      </c>
      <c r="AA106" s="128">
        <f t="shared" si="94"/>
        <v>3</v>
      </c>
      <c r="AB106" s="128">
        <f t="shared" si="94"/>
        <v>3</v>
      </c>
      <c r="AC106" s="128">
        <f t="shared" si="94"/>
        <v>3</v>
      </c>
      <c r="AD106" s="128">
        <f t="shared" si="94"/>
        <v>3</v>
      </c>
      <c r="AE106" s="128">
        <f t="shared" si="94"/>
        <v>3</v>
      </c>
      <c r="AF106" s="128">
        <f t="shared" si="94"/>
        <v>3</v>
      </c>
      <c r="AM106" s="76"/>
      <c r="AN106" s="76"/>
    </row>
    <row r="107" spans="2:50" s="128" customFormat="1" ht="15.75" thickBot="1"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J107" s="37"/>
      <c r="AK107" s="70"/>
      <c r="AL107" s="70"/>
      <c r="AM107" s="76"/>
      <c r="AN107" s="76"/>
    </row>
    <row r="108" spans="2:50" s="128" customFormat="1" ht="15.75" thickBot="1">
      <c r="C108" s="217" t="s">
        <v>6</v>
      </c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9"/>
      <c r="AM108" s="76"/>
      <c r="AN108" s="76"/>
    </row>
    <row r="109" spans="2:50" s="128" customFormat="1">
      <c r="C109" s="138" t="s">
        <v>10</v>
      </c>
      <c r="D109" s="133" t="s">
        <v>11</v>
      </c>
      <c r="E109" s="133" t="s">
        <v>12</v>
      </c>
      <c r="F109" s="133" t="s">
        <v>13</v>
      </c>
      <c r="G109" s="135" t="s">
        <v>14</v>
      </c>
      <c r="H109" s="135" t="s">
        <v>15</v>
      </c>
      <c r="I109" s="133" t="s">
        <v>9</v>
      </c>
      <c r="J109" s="133" t="s">
        <v>10</v>
      </c>
      <c r="K109" s="133" t="s">
        <v>11</v>
      </c>
      <c r="L109" s="133" t="s">
        <v>12</v>
      </c>
      <c r="M109" s="133" t="s">
        <v>13</v>
      </c>
      <c r="N109" s="134" t="s">
        <v>14</v>
      </c>
      <c r="O109" s="135" t="s">
        <v>15</v>
      </c>
      <c r="P109" s="133" t="s">
        <v>9</v>
      </c>
      <c r="Q109" s="133" t="s">
        <v>10</v>
      </c>
      <c r="R109" s="133" t="s">
        <v>11</v>
      </c>
      <c r="S109" s="133" t="s">
        <v>12</v>
      </c>
      <c r="T109" s="133" t="s">
        <v>13</v>
      </c>
      <c r="U109" s="135" t="s">
        <v>14</v>
      </c>
      <c r="V109" s="135" t="s">
        <v>15</v>
      </c>
      <c r="W109" s="133" t="s">
        <v>9</v>
      </c>
      <c r="X109" s="133" t="s">
        <v>10</v>
      </c>
      <c r="Y109" s="133" t="s">
        <v>11</v>
      </c>
      <c r="Z109" s="133" t="s">
        <v>12</v>
      </c>
      <c r="AA109" s="133" t="s">
        <v>13</v>
      </c>
      <c r="AB109" s="135" t="s">
        <v>14</v>
      </c>
      <c r="AC109" s="135" t="s">
        <v>15</v>
      </c>
      <c r="AD109" s="133" t="s">
        <v>9</v>
      </c>
      <c r="AE109" s="133" t="s">
        <v>10</v>
      </c>
      <c r="AF109" s="133" t="s">
        <v>11</v>
      </c>
      <c r="AG109" s="136" t="s">
        <v>12</v>
      </c>
      <c r="AM109" s="76"/>
      <c r="AN109" s="76"/>
      <c r="AO109" s="65" t="s">
        <v>26</v>
      </c>
      <c r="AP109" s="93" t="s">
        <v>22</v>
      </c>
      <c r="AQ109" s="65" t="s">
        <v>16</v>
      </c>
      <c r="AR109" s="65" t="s">
        <v>17</v>
      </c>
      <c r="AS109" s="65" t="s">
        <v>19</v>
      </c>
      <c r="AT109" s="65" t="s">
        <v>20</v>
      </c>
      <c r="AU109" s="65" t="s">
        <v>18</v>
      </c>
      <c r="AV109" s="65" t="s">
        <v>21</v>
      </c>
      <c r="AW109" s="65" t="s">
        <v>44</v>
      </c>
      <c r="AX109" s="65"/>
    </row>
    <row r="110" spans="2:50" s="128" customFormat="1">
      <c r="B110" s="128" t="s">
        <v>25</v>
      </c>
      <c r="C110" s="129">
        <v>1</v>
      </c>
      <c r="D110" s="130">
        <v>2</v>
      </c>
      <c r="E110" s="130">
        <v>3</v>
      </c>
      <c r="F110" s="130">
        <v>4</v>
      </c>
      <c r="G110" s="130">
        <v>5</v>
      </c>
      <c r="H110" s="130">
        <v>6</v>
      </c>
      <c r="I110" s="130">
        <v>7</v>
      </c>
      <c r="J110" s="130">
        <v>8</v>
      </c>
      <c r="K110" s="130">
        <v>9</v>
      </c>
      <c r="L110" s="130">
        <v>10</v>
      </c>
      <c r="M110" s="130">
        <v>11</v>
      </c>
      <c r="N110" s="130">
        <v>12</v>
      </c>
      <c r="O110" s="130">
        <v>13</v>
      </c>
      <c r="P110" s="130">
        <v>14</v>
      </c>
      <c r="Q110" s="130">
        <v>15</v>
      </c>
      <c r="R110" s="130">
        <v>16</v>
      </c>
      <c r="S110" s="130">
        <v>17</v>
      </c>
      <c r="T110" s="130">
        <v>18</v>
      </c>
      <c r="U110" s="130">
        <v>19</v>
      </c>
      <c r="V110" s="130">
        <v>20</v>
      </c>
      <c r="W110" s="130">
        <v>21</v>
      </c>
      <c r="X110" s="130">
        <v>22</v>
      </c>
      <c r="Y110" s="130">
        <v>23</v>
      </c>
      <c r="Z110" s="130">
        <v>24</v>
      </c>
      <c r="AA110" s="130">
        <v>25</v>
      </c>
      <c r="AB110" s="130">
        <v>26</v>
      </c>
      <c r="AC110" s="130">
        <v>27</v>
      </c>
      <c r="AD110" s="130">
        <v>28</v>
      </c>
      <c r="AE110" s="130">
        <v>29</v>
      </c>
      <c r="AF110" s="130">
        <v>30</v>
      </c>
      <c r="AG110" s="131">
        <v>31</v>
      </c>
      <c r="AH110" s="128" t="s">
        <v>47</v>
      </c>
      <c r="AI110" s="128" t="s">
        <v>9</v>
      </c>
      <c r="AM110" s="76"/>
      <c r="AN110" s="76"/>
      <c r="AO110" s="128">
        <f>SUM(AQ110:AV110)</f>
        <v>16</v>
      </c>
      <c r="AP110" s="94">
        <v>1</v>
      </c>
      <c r="AQ110" s="128">
        <f t="shared" ref="AQ110:AQ115" si="95">COUNTIF(C111:AG111,"M3")</f>
        <v>0</v>
      </c>
      <c r="AR110" s="128">
        <f t="shared" ref="AR110:AR115" si="96">COUNTIF(C111:AG111,"M4")</f>
        <v>7</v>
      </c>
      <c r="AS110" s="128">
        <f t="shared" ref="AS110:AS115" si="97">COUNTIF(C111:AG111,"T3")</f>
        <v>0</v>
      </c>
      <c r="AT110" s="128">
        <f t="shared" ref="AT110:AT115" si="98">COUNTIF(C111:AG111,"T4")</f>
        <v>3</v>
      </c>
      <c r="AU110" s="128">
        <f t="shared" ref="AU110:AU115" si="99">COUNTIF(C111:AG111,"N3")</f>
        <v>0</v>
      </c>
      <c r="AV110" s="128">
        <f t="shared" ref="AV110:AV115" si="100">COUNTIF(C111:AG111,"N4")</f>
        <v>6</v>
      </c>
      <c r="AW110" s="128">
        <f>AQ110*8+AR110*10+AS110*8+AT110*10+AU110*10+AV110*10</f>
        <v>160</v>
      </c>
    </row>
    <row r="111" spans="2:50" s="128" customFormat="1">
      <c r="B111" s="128">
        <v>1</v>
      </c>
      <c r="C111" s="139" t="s">
        <v>17</v>
      </c>
      <c r="D111" s="25"/>
      <c r="E111" s="25" t="s">
        <v>17</v>
      </c>
      <c r="F111" s="25" t="s">
        <v>17</v>
      </c>
      <c r="G111" s="24"/>
      <c r="H111" s="24"/>
      <c r="I111" s="25" t="s">
        <v>21</v>
      </c>
      <c r="J111" s="23"/>
      <c r="K111" s="23" t="s">
        <v>21</v>
      </c>
      <c r="L111" s="23"/>
      <c r="M111" s="23"/>
      <c r="N111" s="22" t="s">
        <v>21</v>
      </c>
      <c r="O111" s="24" t="s">
        <v>21</v>
      </c>
      <c r="P111" s="23"/>
      <c r="Q111" s="23" t="s">
        <v>20</v>
      </c>
      <c r="R111" s="25"/>
      <c r="S111" s="25" t="s">
        <v>20</v>
      </c>
      <c r="T111" s="25" t="s">
        <v>20</v>
      </c>
      <c r="U111" s="24"/>
      <c r="V111" s="24"/>
      <c r="W111" s="95" t="s">
        <v>17</v>
      </c>
      <c r="X111" s="95"/>
      <c r="Y111" s="95" t="s">
        <v>17</v>
      </c>
      <c r="Z111" s="95"/>
      <c r="AA111" s="95"/>
      <c r="AB111" s="24" t="s">
        <v>17</v>
      </c>
      <c r="AC111" s="24" t="s">
        <v>17</v>
      </c>
      <c r="AD111" s="23"/>
      <c r="AE111" s="23" t="s">
        <v>21</v>
      </c>
      <c r="AF111" s="23"/>
      <c r="AG111" s="30" t="s">
        <v>21</v>
      </c>
      <c r="AH111" s="128">
        <f>COUNTIF(N111,"M3")+COUNTIF(N111,"M4")+COUNTIF(N111,"T3")+COUNTIF(N111,"T4")+COUNTIF(N111,"N3")+COUNTIF(N111,"N4")</f>
        <v>1</v>
      </c>
      <c r="AI111" s="128">
        <f t="shared" ref="AI111:AI116" si="101">COUNTIF(C111:AG111,"L")+COUNTBLANK(C111:AG111)</f>
        <v>15</v>
      </c>
      <c r="AM111" s="76"/>
      <c r="AN111" s="76"/>
      <c r="AO111" s="128">
        <f t="shared" ref="AO111:AO115" si="102">SUM(AQ111:AV111)</f>
        <v>16</v>
      </c>
      <c r="AP111" s="94">
        <v>2</v>
      </c>
      <c r="AQ111" s="128">
        <f t="shared" si="95"/>
        <v>0</v>
      </c>
      <c r="AR111" s="128">
        <f t="shared" si="96"/>
        <v>5</v>
      </c>
      <c r="AS111" s="128">
        <f t="shared" si="97"/>
        <v>0</v>
      </c>
      <c r="AT111" s="128">
        <f t="shared" si="98"/>
        <v>8</v>
      </c>
      <c r="AU111" s="128">
        <f t="shared" si="99"/>
        <v>0</v>
      </c>
      <c r="AV111" s="128">
        <f t="shared" si="100"/>
        <v>3</v>
      </c>
      <c r="AW111" s="128">
        <f t="shared" ref="AW111:AW115" si="103">AQ111*8+AR111*10+AS111*8+AT111*10+AU111*10+AV111*10</f>
        <v>160</v>
      </c>
    </row>
    <row r="112" spans="2:50" s="128" customFormat="1">
      <c r="B112" s="128">
        <v>2</v>
      </c>
      <c r="C112" s="139" t="s">
        <v>20</v>
      </c>
      <c r="D112" s="25"/>
      <c r="E112" s="25" t="s">
        <v>20</v>
      </c>
      <c r="F112" s="25" t="s">
        <v>20</v>
      </c>
      <c r="G112" s="24"/>
      <c r="H112" s="24"/>
      <c r="I112" s="25" t="s">
        <v>17</v>
      </c>
      <c r="J112" s="23"/>
      <c r="K112" s="23" t="s">
        <v>17</v>
      </c>
      <c r="L112" s="23"/>
      <c r="M112" s="23"/>
      <c r="N112" s="22" t="s">
        <v>17</v>
      </c>
      <c r="O112" s="24" t="s">
        <v>20</v>
      </c>
      <c r="P112" s="25"/>
      <c r="Q112" s="25" t="s">
        <v>21</v>
      </c>
      <c r="R112" s="25"/>
      <c r="S112" s="25" t="s">
        <v>21</v>
      </c>
      <c r="T112" s="25" t="s">
        <v>21</v>
      </c>
      <c r="U112" s="24"/>
      <c r="V112" s="24"/>
      <c r="W112" s="95" t="s">
        <v>20</v>
      </c>
      <c r="X112" s="95"/>
      <c r="Y112" s="95" t="s">
        <v>20</v>
      </c>
      <c r="Z112" s="95"/>
      <c r="AA112" s="95"/>
      <c r="AB112" s="24" t="s">
        <v>20</v>
      </c>
      <c r="AC112" s="24" t="s">
        <v>20</v>
      </c>
      <c r="AD112" s="23"/>
      <c r="AE112" s="23" t="s">
        <v>17</v>
      </c>
      <c r="AF112" s="23"/>
      <c r="AG112" s="30" t="s">
        <v>17</v>
      </c>
      <c r="AH112" s="128">
        <f t="shared" ref="AH112:AH116" si="104">COUNTIF(N112,"M3")+COUNTIF(N112,"M4")+COUNTIF(N112,"T3")+COUNTIF(N112,"T4")+COUNTIF(N112,"N3")+COUNTIF(N112,"N4")</f>
        <v>1</v>
      </c>
      <c r="AI112" s="128">
        <f t="shared" si="101"/>
        <v>15</v>
      </c>
      <c r="AM112" s="76"/>
      <c r="AN112" s="76"/>
      <c r="AO112" s="128">
        <f t="shared" si="102"/>
        <v>16</v>
      </c>
      <c r="AP112" s="94">
        <v>3</v>
      </c>
      <c r="AQ112" s="128">
        <f t="shared" si="95"/>
        <v>0</v>
      </c>
      <c r="AR112" s="128">
        <f t="shared" si="96"/>
        <v>3</v>
      </c>
      <c r="AS112" s="128">
        <f t="shared" si="97"/>
        <v>0</v>
      </c>
      <c r="AT112" s="128">
        <f t="shared" si="98"/>
        <v>6</v>
      </c>
      <c r="AU112" s="128">
        <f t="shared" si="99"/>
        <v>0</v>
      </c>
      <c r="AV112" s="128">
        <f t="shared" si="100"/>
        <v>7</v>
      </c>
      <c r="AW112" s="128">
        <f t="shared" si="103"/>
        <v>160</v>
      </c>
    </row>
    <row r="113" spans="2:50" s="128" customFormat="1">
      <c r="B113" s="128">
        <v>3</v>
      </c>
      <c r="C113" s="139" t="s">
        <v>21</v>
      </c>
      <c r="D113" s="25"/>
      <c r="E113" s="25" t="s">
        <v>21</v>
      </c>
      <c r="F113" s="25" t="s">
        <v>21</v>
      </c>
      <c r="G113" s="24"/>
      <c r="H113" s="24"/>
      <c r="I113" s="25" t="s">
        <v>20</v>
      </c>
      <c r="J113" s="23"/>
      <c r="K113" s="23" t="s">
        <v>20</v>
      </c>
      <c r="L113" s="23"/>
      <c r="M113" s="23"/>
      <c r="N113" s="22" t="s">
        <v>20</v>
      </c>
      <c r="O113" s="24" t="s">
        <v>20</v>
      </c>
      <c r="P113" s="137"/>
      <c r="Q113" s="23" t="s">
        <v>17</v>
      </c>
      <c r="R113" s="23"/>
      <c r="S113" s="23" t="s">
        <v>17</v>
      </c>
      <c r="T113" s="23" t="s">
        <v>17</v>
      </c>
      <c r="U113" s="24"/>
      <c r="V113" s="24"/>
      <c r="W113" s="95" t="s">
        <v>21</v>
      </c>
      <c r="X113" s="95"/>
      <c r="Y113" s="95" t="s">
        <v>21</v>
      </c>
      <c r="Z113" s="95"/>
      <c r="AA113" s="95"/>
      <c r="AB113" s="24" t="s">
        <v>21</v>
      </c>
      <c r="AC113" s="24" t="s">
        <v>21</v>
      </c>
      <c r="AD113" s="23"/>
      <c r="AE113" s="23" t="s">
        <v>20</v>
      </c>
      <c r="AF113" s="23"/>
      <c r="AG113" s="30" t="s">
        <v>20</v>
      </c>
      <c r="AH113" s="128">
        <f t="shared" si="104"/>
        <v>1</v>
      </c>
      <c r="AI113" s="128">
        <f t="shared" si="101"/>
        <v>15</v>
      </c>
      <c r="AM113" s="76"/>
      <c r="AN113" s="76"/>
      <c r="AO113" s="128">
        <f t="shared" si="102"/>
        <v>15</v>
      </c>
      <c r="AP113" s="94">
        <v>4</v>
      </c>
      <c r="AQ113" s="128">
        <f t="shared" si="95"/>
        <v>0</v>
      </c>
      <c r="AR113" s="128">
        <f t="shared" si="96"/>
        <v>6</v>
      </c>
      <c r="AS113" s="128">
        <f t="shared" si="97"/>
        <v>0</v>
      </c>
      <c r="AT113" s="128">
        <f t="shared" si="98"/>
        <v>4</v>
      </c>
      <c r="AU113" s="128">
        <f t="shared" si="99"/>
        <v>0</v>
      </c>
      <c r="AV113" s="128">
        <f t="shared" si="100"/>
        <v>5</v>
      </c>
      <c r="AW113" s="128">
        <f t="shared" si="103"/>
        <v>150</v>
      </c>
    </row>
    <row r="114" spans="2:50" s="128" customFormat="1">
      <c r="B114" s="128">
        <v>4</v>
      </c>
      <c r="C114" s="85"/>
      <c r="D114" s="23" t="s">
        <v>17</v>
      </c>
      <c r="E114" s="23"/>
      <c r="F114" s="23"/>
      <c r="G114" s="24" t="s">
        <v>17</v>
      </c>
      <c r="H114" s="24" t="s">
        <v>17</v>
      </c>
      <c r="I114" s="23"/>
      <c r="J114" s="23" t="s">
        <v>21</v>
      </c>
      <c r="K114" s="25"/>
      <c r="L114" s="25" t="s">
        <v>21</v>
      </c>
      <c r="M114" s="25" t="s">
        <v>21</v>
      </c>
      <c r="N114" s="22"/>
      <c r="O114" s="24"/>
      <c r="P114" s="25" t="s">
        <v>20</v>
      </c>
      <c r="Q114" s="23"/>
      <c r="R114" s="23" t="s">
        <v>20</v>
      </c>
      <c r="S114" s="23"/>
      <c r="T114" s="23"/>
      <c r="U114" s="24" t="s">
        <v>20</v>
      </c>
      <c r="V114" s="24" t="s">
        <v>20</v>
      </c>
      <c r="W114" s="95"/>
      <c r="X114" s="95" t="s">
        <v>17</v>
      </c>
      <c r="Y114" s="95"/>
      <c r="Z114" s="95" t="s">
        <v>17</v>
      </c>
      <c r="AA114" s="95" t="s">
        <v>17</v>
      </c>
      <c r="AB114" s="24"/>
      <c r="AC114" s="24"/>
      <c r="AD114" s="23" t="s">
        <v>21</v>
      </c>
      <c r="AE114" s="23"/>
      <c r="AF114" s="23" t="s">
        <v>21</v>
      </c>
      <c r="AG114" s="30"/>
      <c r="AH114" s="128">
        <f t="shared" si="104"/>
        <v>0</v>
      </c>
      <c r="AI114" s="128">
        <f t="shared" si="101"/>
        <v>16</v>
      </c>
      <c r="AM114" s="76"/>
      <c r="AN114" s="76"/>
      <c r="AO114" s="128">
        <f t="shared" si="102"/>
        <v>15</v>
      </c>
      <c r="AP114" s="94">
        <v>5</v>
      </c>
      <c r="AQ114" s="128">
        <f t="shared" si="95"/>
        <v>0</v>
      </c>
      <c r="AR114" s="128">
        <f t="shared" si="96"/>
        <v>5</v>
      </c>
      <c r="AS114" s="128">
        <f t="shared" si="97"/>
        <v>0</v>
      </c>
      <c r="AT114" s="128">
        <f t="shared" si="98"/>
        <v>6</v>
      </c>
      <c r="AU114" s="128">
        <f t="shared" si="99"/>
        <v>0</v>
      </c>
      <c r="AV114" s="128">
        <f t="shared" si="100"/>
        <v>4</v>
      </c>
      <c r="AW114" s="128">
        <f t="shared" si="103"/>
        <v>150</v>
      </c>
    </row>
    <row r="115" spans="2:50" s="128" customFormat="1">
      <c r="B115" s="128">
        <v>5</v>
      </c>
      <c r="C115" s="85"/>
      <c r="D115" s="23" t="s">
        <v>20</v>
      </c>
      <c r="E115" s="23"/>
      <c r="F115" s="23"/>
      <c r="G115" s="24" t="s">
        <v>20</v>
      </c>
      <c r="H115" s="24" t="s">
        <v>20</v>
      </c>
      <c r="I115" s="23"/>
      <c r="J115" s="23" t="s">
        <v>17</v>
      </c>
      <c r="K115" s="25"/>
      <c r="L115" s="25" t="s">
        <v>17</v>
      </c>
      <c r="M115" s="25" t="s">
        <v>17</v>
      </c>
      <c r="N115" s="22"/>
      <c r="O115" s="24"/>
      <c r="P115" s="25" t="s">
        <v>21</v>
      </c>
      <c r="Q115" s="23"/>
      <c r="R115" s="23" t="s">
        <v>21</v>
      </c>
      <c r="S115" s="23"/>
      <c r="T115" s="23"/>
      <c r="U115" s="24" t="s">
        <v>21</v>
      </c>
      <c r="V115" s="24" t="s">
        <v>21</v>
      </c>
      <c r="W115" s="95"/>
      <c r="X115" s="95" t="s">
        <v>20</v>
      </c>
      <c r="Y115" s="95"/>
      <c r="Z115" s="95" t="s">
        <v>20</v>
      </c>
      <c r="AA115" s="95" t="s">
        <v>20</v>
      </c>
      <c r="AB115" s="24"/>
      <c r="AC115" s="24"/>
      <c r="AD115" s="23" t="s">
        <v>17</v>
      </c>
      <c r="AE115" s="23"/>
      <c r="AF115" s="23" t="s">
        <v>17</v>
      </c>
      <c r="AG115" s="30"/>
      <c r="AH115" s="128">
        <f t="shared" si="104"/>
        <v>0</v>
      </c>
      <c r="AI115" s="128">
        <f t="shared" si="101"/>
        <v>16</v>
      </c>
      <c r="AM115" s="76"/>
      <c r="AN115" s="76"/>
      <c r="AO115" s="128">
        <f t="shared" si="102"/>
        <v>15</v>
      </c>
      <c r="AP115" s="94">
        <v>6</v>
      </c>
      <c r="AQ115" s="128">
        <f t="shared" si="95"/>
        <v>0</v>
      </c>
      <c r="AR115" s="128">
        <f t="shared" si="96"/>
        <v>4</v>
      </c>
      <c r="AS115" s="128">
        <f t="shared" si="97"/>
        <v>0</v>
      </c>
      <c r="AT115" s="128">
        <f t="shared" si="98"/>
        <v>5</v>
      </c>
      <c r="AU115" s="128">
        <f t="shared" si="99"/>
        <v>0</v>
      </c>
      <c r="AV115" s="128">
        <f t="shared" si="100"/>
        <v>6</v>
      </c>
      <c r="AW115" s="128">
        <f t="shared" si="103"/>
        <v>150</v>
      </c>
    </row>
    <row r="116" spans="2:50" s="128" customFormat="1" ht="15.75" thickBot="1">
      <c r="B116" s="128">
        <v>6</v>
      </c>
      <c r="C116" s="88"/>
      <c r="D116" s="32" t="s">
        <v>21</v>
      </c>
      <c r="E116" s="32"/>
      <c r="F116" s="32"/>
      <c r="G116" s="34" t="s">
        <v>21</v>
      </c>
      <c r="H116" s="34" t="s">
        <v>21</v>
      </c>
      <c r="I116" s="35"/>
      <c r="J116" s="32" t="s">
        <v>20</v>
      </c>
      <c r="K116" s="32"/>
      <c r="L116" s="32" t="s">
        <v>20</v>
      </c>
      <c r="M116" s="32" t="s">
        <v>20</v>
      </c>
      <c r="N116" s="33"/>
      <c r="O116" s="34"/>
      <c r="P116" s="32" t="s">
        <v>17</v>
      </c>
      <c r="Q116" s="32"/>
      <c r="R116" s="32" t="s">
        <v>17</v>
      </c>
      <c r="S116" s="32"/>
      <c r="T116" s="32"/>
      <c r="U116" s="34" t="s">
        <v>17</v>
      </c>
      <c r="V116" s="34" t="s">
        <v>17</v>
      </c>
      <c r="W116" s="99"/>
      <c r="X116" s="99" t="s">
        <v>21</v>
      </c>
      <c r="Y116" s="99"/>
      <c r="Z116" s="99" t="s">
        <v>21</v>
      </c>
      <c r="AA116" s="99" t="s">
        <v>21</v>
      </c>
      <c r="AB116" s="34"/>
      <c r="AC116" s="34"/>
      <c r="AD116" s="32" t="s">
        <v>20</v>
      </c>
      <c r="AE116" s="32"/>
      <c r="AF116" s="32" t="s">
        <v>20</v>
      </c>
      <c r="AG116" s="91"/>
      <c r="AH116" s="128">
        <f t="shared" si="104"/>
        <v>0</v>
      </c>
      <c r="AI116" s="128">
        <f t="shared" si="101"/>
        <v>16</v>
      </c>
      <c r="AM116" s="76"/>
      <c r="AN116" s="76"/>
      <c r="AO116" s="71"/>
      <c r="AW116" s="128">
        <f>AVERAGE(AW110:AW115)</f>
        <v>155</v>
      </c>
      <c r="AX116" s="128">
        <f>AW116/31*7</f>
        <v>35</v>
      </c>
    </row>
    <row r="117" spans="2:50" s="128" customFormat="1">
      <c r="B117" s="37"/>
      <c r="AH117" s="37"/>
      <c r="AI117" s="76"/>
      <c r="AM117" s="37"/>
      <c r="AN117" s="37"/>
      <c r="AO117" s="71"/>
    </row>
    <row r="118" spans="2:50" s="128" customFormat="1">
      <c r="C118" s="128">
        <f t="shared" ref="C118:AG118" si="105">COUNTIF(C110:C116,"M3")+COUNTIF(C110:C116,"M4")+COUNTIF(C110:C116,"T3")+COUNTIF(C110:C116,"T4")+COUNTIF(C110:C116,"N3")+COUNTIF(C110:C116,"N4")</f>
        <v>3</v>
      </c>
      <c r="D118" s="128">
        <f t="shared" si="105"/>
        <v>3</v>
      </c>
      <c r="E118" s="128">
        <f t="shared" si="105"/>
        <v>3</v>
      </c>
      <c r="F118" s="128">
        <f t="shared" si="105"/>
        <v>3</v>
      </c>
      <c r="G118" s="128">
        <f t="shared" si="105"/>
        <v>3</v>
      </c>
      <c r="H118" s="128">
        <f t="shared" si="105"/>
        <v>3</v>
      </c>
      <c r="I118" s="128">
        <f t="shared" si="105"/>
        <v>3</v>
      </c>
      <c r="J118" s="128">
        <f t="shared" si="105"/>
        <v>3</v>
      </c>
      <c r="K118" s="128">
        <f t="shared" si="105"/>
        <v>3</v>
      </c>
      <c r="L118" s="128">
        <f t="shared" si="105"/>
        <v>3</v>
      </c>
      <c r="M118" s="128">
        <f t="shared" si="105"/>
        <v>3</v>
      </c>
      <c r="N118" s="128">
        <f t="shared" si="105"/>
        <v>3</v>
      </c>
      <c r="O118" s="128">
        <f t="shared" si="105"/>
        <v>3</v>
      </c>
      <c r="P118" s="128">
        <f t="shared" si="105"/>
        <v>3</v>
      </c>
      <c r="Q118" s="128">
        <f t="shared" si="105"/>
        <v>3</v>
      </c>
      <c r="R118" s="128">
        <f t="shared" si="105"/>
        <v>3</v>
      </c>
      <c r="S118" s="128">
        <f t="shared" si="105"/>
        <v>3</v>
      </c>
      <c r="T118" s="128">
        <f t="shared" si="105"/>
        <v>3</v>
      </c>
      <c r="U118" s="128">
        <f t="shared" si="105"/>
        <v>3</v>
      </c>
      <c r="V118" s="128">
        <f t="shared" si="105"/>
        <v>3</v>
      </c>
      <c r="W118" s="128">
        <f t="shared" si="105"/>
        <v>3</v>
      </c>
      <c r="X118" s="128">
        <f t="shared" si="105"/>
        <v>3</v>
      </c>
      <c r="Y118" s="128">
        <f t="shared" si="105"/>
        <v>3</v>
      </c>
      <c r="Z118" s="128">
        <f t="shared" si="105"/>
        <v>3</v>
      </c>
      <c r="AA118" s="128">
        <f t="shared" si="105"/>
        <v>3</v>
      </c>
      <c r="AB118" s="128">
        <f t="shared" si="105"/>
        <v>3</v>
      </c>
      <c r="AC118" s="128">
        <f t="shared" si="105"/>
        <v>3</v>
      </c>
      <c r="AD118" s="128">
        <f t="shared" si="105"/>
        <v>3</v>
      </c>
      <c r="AE118" s="128">
        <f t="shared" si="105"/>
        <v>3</v>
      </c>
      <c r="AF118" s="128">
        <f t="shared" si="105"/>
        <v>3</v>
      </c>
      <c r="AG118" s="128">
        <f t="shared" si="105"/>
        <v>3</v>
      </c>
      <c r="AM118" s="76"/>
      <c r="AN118" s="76"/>
    </row>
    <row r="119" spans="2:50" s="128" customFormat="1" ht="15.75" thickBot="1">
      <c r="AJ119" s="37"/>
      <c r="AK119" s="70"/>
      <c r="AL119" s="70"/>
      <c r="AM119" s="76"/>
      <c r="AN119" s="76"/>
    </row>
    <row r="120" spans="2:50" s="128" customFormat="1" ht="15.75" thickBot="1">
      <c r="C120" s="217" t="s">
        <v>7</v>
      </c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9"/>
      <c r="AG120" s="74"/>
      <c r="AM120" s="76"/>
      <c r="AN120" s="76"/>
    </row>
    <row r="121" spans="2:50" s="128" customFormat="1">
      <c r="C121" s="132" t="s">
        <v>13</v>
      </c>
      <c r="D121" s="135" t="s">
        <v>14</v>
      </c>
      <c r="E121" s="135" t="s">
        <v>15</v>
      </c>
      <c r="F121" s="133" t="s">
        <v>9</v>
      </c>
      <c r="G121" s="133" t="s">
        <v>10</v>
      </c>
      <c r="H121" s="133" t="s">
        <v>11</v>
      </c>
      <c r="I121" s="133" t="s">
        <v>12</v>
      </c>
      <c r="J121" s="133" t="s">
        <v>13</v>
      </c>
      <c r="K121" s="135" t="s">
        <v>14</v>
      </c>
      <c r="L121" s="135" t="s">
        <v>15</v>
      </c>
      <c r="M121" s="133" t="s">
        <v>9</v>
      </c>
      <c r="N121" s="133" t="s">
        <v>10</v>
      </c>
      <c r="O121" s="133" t="s">
        <v>11</v>
      </c>
      <c r="P121" s="133" t="s">
        <v>12</v>
      </c>
      <c r="Q121" s="133" t="s">
        <v>13</v>
      </c>
      <c r="R121" s="135" t="s">
        <v>14</v>
      </c>
      <c r="S121" s="135" t="s">
        <v>15</v>
      </c>
      <c r="T121" s="133" t="s">
        <v>9</v>
      </c>
      <c r="U121" s="133" t="s">
        <v>10</v>
      </c>
      <c r="V121" s="133" t="s">
        <v>11</v>
      </c>
      <c r="W121" s="133" t="s">
        <v>12</v>
      </c>
      <c r="X121" s="133" t="s">
        <v>13</v>
      </c>
      <c r="Y121" s="135" t="s">
        <v>14</v>
      </c>
      <c r="Z121" s="135" t="s">
        <v>15</v>
      </c>
      <c r="AA121" s="133" t="s">
        <v>9</v>
      </c>
      <c r="AB121" s="133" t="s">
        <v>10</v>
      </c>
      <c r="AC121" s="133" t="s">
        <v>11</v>
      </c>
      <c r="AD121" s="133" t="s">
        <v>12</v>
      </c>
      <c r="AE121" s="133" t="s">
        <v>13</v>
      </c>
      <c r="AF121" s="140" t="s">
        <v>14</v>
      </c>
      <c r="AM121" s="76"/>
      <c r="AN121" s="76"/>
      <c r="AO121" s="65" t="s">
        <v>26</v>
      </c>
      <c r="AP121" s="93" t="s">
        <v>22</v>
      </c>
      <c r="AQ121" s="65" t="s">
        <v>16</v>
      </c>
      <c r="AR121" s="65" t="s">
        <v>17</v>
      </c>
      <c r="AS121" s="65" t="s">
        <v>19</v>
      </c>
      <c r="AT121" s="65" t="s">
        <v>20</v>
      </c>
      <c r="AU121" s="65" t="s">
        <v>18</v>
      </c>
      <c r="AV121" s="65" t="s">
        <v>21</v>
      </c>
      <c r="AW121" s="65" t="s">
        <v>45</v>
      </c>
      <c r="AX121" s="65"/>
    </row>
    <row r="122" spans="2:50" s="128" customFormat="1">
      <c r="B122" s="128" t="s">
        <v>25</v>
      </c>
      <c r="C122" s="129">
        <v>1</v>
      </c>
      <c r="D122" s="130">
        <v>2</v>
      </c>
      <c r="E122" s="130">
        <v>3</v>
      </c>
      <c r="F122" s="130">
        <v>4</v>
      </c>
      <c r="G122" s="130">
        <v>5</v>
      </c>
      <c r="H122" s="130">
        <v>6</v>
      </c>
      <c r="I122" s="130">
        <v>7</v>
      </c>
      <c r="J122" s="130">
        <v>8</v>
      </c>
      <c r="K122" s="130">
        <v>9</v>
      </c>
      <c r="L122" s="130">
        <v>10</v>
      </c>
      <c r="M122" s="130">
        <v>11</v>
      </c>
      <c r="N122" s="130">
        <v>12</v>
      </c>
      <c r="O122" s="130">
        <v>13</v>
      </c>
      <c r="P122" s="130">
        <v>14</v>
      </c>
      <c r="Q122" s="130">
        <v>15</v>
      </c>
      <c r="R122" s="130">
        <v>16</v>
      </c>
      <c r="S122" s="130">
        <v>17</v>
      </c>
      <c r="T122" s="130">
        <v>18</v>
      </c>
      <c r="U122" s="130">
        <v>19</v>
      </c>
      <c r="V122" s="130">
        <v>20</v>
      </c>
      <c r="W122" s="130">
        <v>21</v>
      </c>
      <c r="X122" s="130">
        <v>22</v>
      </c>
      <c r="Y122" s="130">
        <v>23</v>
      </c>
      <c r="Z122" s="130">
        <v>24</v>
      </c>
      <c r="AA122" s="130">
        <v>25</v>
      </c>
      <c r="AB122" s="130">
        <v>26</v>
      </c>
      <c r="AC122" s="130">
        <v>27</v>
      </c>
      <c r="AD122" s="130">
        <v>28</v>
      </c>
      <c r="AE122" s="130">
        <v>29</v>
      </c>
      <c r="AF122" s="131">
        <v>30</v>
      </c>
      <c r="AH122" s="128" t="s">
        <v>47</v>
      </c>
      <c r="AI122" s="128" t="s">
        <v>9</v>
      </c>
      <c r="AM122" s="76"/>
      <c r="AN122" s="76"/>
      <c r="AO122" s="128">
        <f>SUM(AQ122:AV122)</f>
        <v>15</v>
      </c>
      <c r="AP122" s="94">
        <v>1</v>
      </c>
      <c r="AQ122" s="128">
        <f t="shared" ref="AQ122:AQ127" si="106">COUNTIF(C123:AG123,"M3")</f>
        <v>0</v>
      </c>
      <c r="AR122" s="128">
        <f t="shared" ref="AR122:AR127" si="107">COUNTIF(C123:AG123,"M4")</f>
        <v>3</v>
      </c>
      <c r="AS122" s="128">
        <f t="shared" ref="AS122:AS127" si="108">COUNTIF(C123:AG123,"T3")</f>
        <v>0</v>
      </c>
      <c r="AT122" s="128">
        <f t="shared" ref="AT122:AT127" si="109">COUNTIF(C123:AG123,"T4")</f>
        <v>7</v>
      </c>
      <c r="AU122" s="128">
        <f t="shared" ref="AU122:AU127" si="110">COUNTIF(C123:AG123,"N3")</f>
        <v>0</v>
      </c>
      <c r="AV122" s="128">
        <f t="shared" ref="AV122:AV127" si="111">COUNTIF(C123:AG123,"N4")</f>
        <v>5</v>
      </c>
      <c r="AW122" s="128">
        <f>AQ122*8+AR122*10+AS122*8+AT122*10+AU122*10+AV122*10</f>
        <v>150</v>
      </c>
    </row>
    <row r="123" spans="2:50" s="128" customFormat="1">
      <c r="B123" s="128">
        <v>1</v>
      </c>
      <c r="C123" s="29" t="s">
        <v>21</v>
      </c>
      <c r="D123" s="24"/>
      <c r="E123" s="24"/>
      <c r="F123" s="23" t="s">
        <v>20</v>
      </c>
      <c r="G123" s="23"/>
      <c r="H123" s="23" t="s">
        <v>20</v>
      </c>
      <c r="I123" s="23"/>
      <c r="J123" s="23"/>
      <c r="K123" s="24" t="s">
        <v>20</v>
      </c>
      <c r="L123" s="24" t="s">
        <v>20</v>
      </c>
      <c r="M123" s="25"/>
      <c r="N123" s="25" t="s">
        <v>17</v>
      </c>
      <c r="O123" s="25"/>
      <c r="P123" s="25" t="s">
        <v>17</v>
      </c>
      <c r="Q123" s="25" t="s">
        <v>17</v>
      </c>
      <c r="R123" s="24"/>
      <c r="S123" s="24"/>
      <c r="T123" s="25" t="s">
        <v>21</v>
      </c>
      <c r="U123" s="23"/>
      <c r="V123" s="23" t="s">
        <v>21</v>
      </c>
      <c r="W123" s="23"/>
      <c r="X123" s="23"/>
      <c r="Y123" s="24" t="s">
        <v>21</v>
      </c>
      <c r="Z123" s="24" t="s">
        <v>21</v>
      </c>
      <c r="AA123" s="23"/>
      <c r="AB123" s="23" t="s">
        <v>20</v>
      </c>
      <c r="AC123" s="25"/>
      <c r="AD123" s="25" t="s">
        <v>20</v>
      </c>
      <c r="AE123" s="25" t="s">
        <v>20</v>
      </c>
      <c r="AF123" s="141"/>
      <c r="AG123" s="78"/>
      <c r="AH123" s="128">
        <f>COUNTIF(C123,"M3")+COUNTIF(C123,"M4")+COUNTIF(C123,"T3")+COUNTIF(C123,"T4")+COUNTIF(C123,"N3")+COUNTIF(C123,"N4")</f>
        <v>1</v>
      </c>
      <c r="AI123" s="128">
        <f t="shared" ref="AI123:AI128" si="112">COUNTIF(C123:AG123,"L")+COUNTBLANK(C123:AG123)</f>
        <v>16</v>
      </c>
      <c r="AM123" s="76"/>
      <c r="AN123" s="76"/>
      <c r="AO123" s="128">
        <f t="shared" ref="AO123:AO127" si="113">SUM(AQ123:AV123)</f>
        <v>15</v>
      </c>
      <c r="AP123" s="94">
        <v>2</v>
      </c>
      <c r="AQ123" s="128">
        <f t="shared" si="106"/>
        <v>0</v>
      </c>
      <c r="AR123" s="128">
        <f t="shared" si="107"/>
        <v>4</v>
      </c>
      <c r="AS123" s="128">
        <f t="shared" si="108"/>
        <v>0</v>
      </c>
      <c r="AT123" s="128">
        <f t="shared" si="109"/>
        <v>4</v>
      </c>
      <c r="AU123" s="128">
        <f t="shared" si="110"/>
        <v>0</v>
      </c>
      <c r="AV123" s="128">
        <f t="shared" si="111"/>
        <v>7</v>
      </c>
      <c r="AW123" s="128">
        <f t="shared" ref="AW123:AW127" si="114">AQ123*8+AR123*10+AS123*8+AT123*10+AU123*10+AV123*10</f>
        <v>150</v>
      </c>
    </row>
    <row r="124" spans="2:50" s="128" customFormat="1">
      <c r="B124" s="128">
        <v>2</v>
      </c>
      <c r="C124" s="29" t="s">
        <v>17</v>
      </c>
      <c r="D124" s="24"/>
      <c r="E124" s="24"/>
      <c r="F124" s="23" t="s">
        <v>21</v>
      </c>
      <c r="G124" s="23"/>
      <c r="H124" s="23" t="s">
        <v>21</v>
      </c>
      <c r="I124" s="23"/>
      <c r="J124" s="23"/>
      <c r="K124" s="24" t="s">
        <v>21</v>
      </c>
      <c r="L124" s="24" t="s">
        <v>21</v>
      </c>
      <c r="M124" s="25"/>
      <c r="N124" s="25" t="s">
        <v>20</v>
      </c>
      <c r="O124" s="25"/>
      <c r="P124" s="25" t="s">
        <v>20</v>
      </c>
      <c r="Q124" s="25" t="s">
        <v>20</v>
      </c>
      <c r="R124" s="24"/>
      <c r="S124" s="24"/>
      <c r="T124" s="25" t="s">
        <v>17</v>
      </c>
      <c r="U124" s="23"/>
      <c r="V124" s="23" t="s">
        <v>17</v>
      </c>
      <c r="W124" s="23"/>
      <c r="X124" s="23"/>
      <c r="Y124" s="24" t="s">
        <v>17</v>
      </c>
      <c r="Z124" s="24" t="s">
        <v>20</v>
      </c>
      <c r="AA124" s="25"/>
      <c r="AB124" s="25" t="s">
        <v>21</v>
      </c>
      <c r="AC124" s="25"/>
      <c r="AD124" s="25" t="s">
        <v>21</v>
      </c>
      <c r="AE124" s="25" t="s">
        <v>21</v>
      </c>
      <c r="AF124" s="141"/>
      <c r="AG124" s="78"/>
      <c r="AH124" s="128">
        <f t="shared" ref="AH124:AH128" si="115">COUNTIF(C124,"M3")+COUNTIF(C124,"M4")+COUNTIF(C124,"T3")+COUNTIF(C124,"T4")+COUNTIF(C124,"N3")+COUNTIF(C124,"N4")</f>
        <v>1</v>
      </c>
      <c r="AI124" s="128">
        <f t="shared" si="112"/>
        <v>16</v>
      </c>
      <c r="AM124" s="76"/>
      <c r="AN124" s="76"/>
      <c r="AO124" s="128">
        <f t="shared" si="113"/>
        <v>15</v>
      </c>
      <c r="AP124" s="94">
        <v>3</v>
      </c>
      <c r="AQ124" s="128">
        <f t="shared" si="106"/>
        <v>0</v>
      </c>
      <c r="AR124" s="128">
        <f t="shared" si="107"/>
        <v>7</v>
      </c>
      <c r="AS124" s="128">
        <f t="shared" si="108"/>
        <v>0</v>
      </c>
      <c r="AT124" s="128">
        <f t="shared" si="109"/>
        <v>5</v>
      </c>
      <c r="AU124" s="128">
        <f t="shared" si="110"/>
        <v>0</v>
      </c>
      <c r="AV124" s="128">
        <f t="shared" si="111"/>
        <v>3</v>
      </c>
      <c r="AW124" s="128">
        <f t="shared" si="114"/>
        <v>150</v>
      </c>
    </row>
    <row r="125" spans="2:50" s="128" customFormat="1">
      <c r="B125" s="128">
        <v>3</v>
      </c>
      <c r="C125" s="29" t="s">
        <v>20</v>
      </c>
      <c r="D125" s="24"/>
      <c r="E125" s="24"/>
      <c r="F125" s="23" t="s">
        <v>17</v>
      </c>
      <c r="G125" s="23"/>
      <c r="H125" s="23" t="s">
        <v>17</v>
      </c>
      <c r="I125" s="23"/>
      <c r="J125" s="23"/>
      <c r="K125" s="24" t="s">
        <v>17</v>
      </c>
      <c r="L125" s="24" t="s">
        <v>17</v>
      </c>
      <c r="M125" s="25"/>
      <c r="N125" s="25" t="s">
        <v>21</v>
      </c>
      <c r="O125" s="25"/>
      <c r="P125" s="25" t="s">
        <v>21</v>
      </c>
      <c r="Q125" s="25" t="s">
        <v>21</v>
      </c>
      <c r="R125" s="24"/>
      <c r="S125" s="24"/>
      <c r="T125" s="25" t="s">
        <v>20</v>
      </c>
      <c r="U125" s="23"/>
      <c r="V125" s="23" t="s">
        <v>20</v>
      </c>
      <c r="W125" s="23"/>
      <c r="X125" s="23"/>
      <c r="Y125" s="24" t="s">
        <v>20</v>
      </c>
      <c r="Z125" s="24" t="s">
        <v>20</v>
      </c>
      <c r="AA125" s="137"/>
      <c r="AB125" s="23" t="s">
        <v>17</v>
      </c>
      <c r="AC125" s="23"/>
      <c r="AD125" s="23" t="s">
        <v>17</v>
      </c>
      <c r="AE125" s="23" t="s">
        <v>17</v>
      </c>
      <c r="AF125" s="141"/>
      <c r="AG125" s="78"/>
      <c r="AH125" s="128">
        <f t="shared" si="115"/>
        <v>1</v>
      </c>
      <c r="AI125" s="128">
        <f t="shared" si="112"/>
        <v>16</v>
      </c>
      <c r="AM125" s="76"/>
      <c r="AN125" s="76"/>
      <c r="AO125" s="128">
        <f t="shared" si="113"/>
        <v>15</v>
      </c>
      <c r="AP125" s="94">
        <v>4</v>
      </c>
      <c r="AQ125" s="128">
        <f t="shared" si="106"/>
        <v>0</v>
      </c>
      <c r="AR125" s="128">
        <f t="shared" si="107"/>
        <v>4</v>
      </c>
      <c r="AS125" s="128">
        <f t="shared" si="108"/>
        <v>0</v>
      </c>
      <c r="AT125" s="128">
        <f t="shared" si="109"/>
        <v>6</v>
      </c>
      <c r="AU125" s="128">
        <f t="shared" si="110"/>
        <v>0</v>
      </c>
      <c r="AV125" s="128">
        <f t="shared" si="111"/>
        <v>5</v>
      </c>
      <c r="AW125" s="128">
        <f t="shared" si="114"/>
        <v>150</v>
      </c>
    </row>
    <row r="126" spans="2:50" s="128" customFormat="1">
      <c r="B126" s="128">
        <v>4</v>
      </c>
      <c r="C126" s="29"/>
      <c r="D126" s="24" t="s">
        <v>21</v>
      </c>
      <c r="E126" s="24" t="s">
        <v>21</v>
      </c>
      <c r="F126" s="23"/>
      <c r="G126" s="23" t="s">
        <v>20</v>
      </c>
      <c r="H126" s="23"/>
      <c r="I126" s="23" t="s">
        <v>20</v>
      </c>
      <c r="J126" s="23" t="s">
        <v>20</v>
      </c>
      <c r="K126" s="24"/>
      <c r="L126" s="24"/>
      <c r="M126" s="25" t="s">
        <v>17</v>
      </c>
      <c r="N126" s="23"/>
      <c r="O126" s="23" t="s">
        <v>17</v>
      </c>
      <c r="P126" s="23"/>
      <c r="Q126" s="23"/>
      <c r="R126" s="24" t="s">
        <v>17</v>
      </c>
      <c r="S126" s="24" t="s">
        <v>17</v>
      </c>
      <c r="T126" s="23"/>
      <c r="U126" s="23" t="s">
        <v>21</v>
      </c>
      <c r="V126" s="25"/>
      <c r="W126" s="25" t="s">
        <v>21</v>
      </c>
      <c r="X126" s="25" t="s">
        <v>21</v>
      </c>
      <c r="Y126" s="24"/>
      <c r="Z126" s="24"/>
      <c r="AA126" s="25" t="s">
        <v>20</v>
      </c>
      <c r="AB126" s="23"/>
      <c r="AC126" s="23" t="s">
        <v>20</v>
      </c>
      <c r="AD126" s="23"/>
      <c r="AE126" s="23"/>
      <c r="AF126" s="141" t="s">
        <v>20</v>
      </c>
      <c r="AG126" s="78"/>
      <c r="AH126" s="128">
        <f t="shared" si="115"/>
        <v>0</v>
      </c>
      <c r="AI126" s="128">
        <f t="shared" si="112"/>
        <v>16</v>
      </c>
      <c r="AM126" s="76"/>
      <c r="AN126" s="76"/>
      <c r="AO126" s="128">
        <f t="shared" si="113"/>
        <v>15</v>
      </c>
      <c r="AP126" s="94">
        <v>5</v>
      </c>
      <c r="AQ126" s="128">
        <f t="shared" si="106"/>
        <v>0</v>
      </c>
      <c r="AR126" s="128">
        <f t="shared" si="107"/>
        <v>5</v>
      </c>
      <c r="AS126" s="128">
        <f t="shared" si="108"/>
        <v>0</v>
      </c>
      <c r="AT126" s="128">
        <f t="shared" si="109"/>
        <v>4</v>
      </c>
      <c r="AU126" s="128">
        <f t="shared" si="110"/>
        <v>0</v>
      </c>
      <c r="AV126" s="128">
        <f t="shared" si="111"/>
        <v>6</v>
      </c>
      <c r="AW126" s="128">
        <f t="shared" si="114"/>
        <v>150</v>
      </c>
    </row>
    <row r="127" spans="2:50" s="128" customFormat="1">
      <c r="B127" s="128">
        <v>5</v>
      </c>
      <c r="C127" s="29"/>
      <c r="D127" s="24" t="s">
        <v>17</v>
      </c>
      <c r="E127" s="24" t="s">
        <v>17</v>
      </c>
      <c r="F127" s="23"/>
      <c r="G127" s="23" t="s">
        <v>21</v>
      </c>
      <c r="H127" s="25"/>
      <c r="I127" s="23" t="s">
        <v>21</v>
      </c>
      <c r="J127" s="23" t="s">
        <v>21</v>
      </c>
      <c r="K127" s="24"/>
      <c r="L127" s="24"/>
      <c r="M127" s="25" t="s">
        <v>20</v>
      </c>
      <c r="N127" s="23"/>
      <c r="O127" s="23" t="s">
        <v>20</v>
      </c>
      <c r="P127" s="23"/>
      <c r="Q127" s="23"/>
      <c r="R127" s="24" t="s">
        <v>20</v>
      </c>
      <c r="S127" s="24" t="s">
        <v>20</v>
      </c>
      <c r="T127" s="23"/>
      <c r="U127" s="23" t="s">
        <v>17</v>
      </c>
      <c r="V127" s="25"/>
      <c r="W127" s="25" t="s">
        <v>17</v>
      </c>
      <c r="X127" s="25" t="s">
        <v>17</v>
      </c>
      <c r="Y127" s="24"/>
      <c r="Z127" s="24"/>
      <c r="AA127" s="25" t="s">
        <v>21</v>
      </c>
      <c r="AB127" s="23"/>
      <c r="AC127" s="23" t="s">
        <v>21</v>
      </c>
      <c r="AD127" s="23"/>
      <c r="AE127" s="23"/>
      <c r="AF127" s="141" t="s">
        <v>21</v>
      </c>
      <c r="AG127" s="78"/>
      <c r="AH127" s="128">
        <f t="shared" si="115"/>
        <v>0</v>
      </c>
      <c r="AI127" s="128">
        <f t="shared" si="112"/>
        <v>16</v>
      </c>
      <c r="AM127" s="76"/>
      <c r="AN127" s="76"/>
      <c r="AO127" s="128">
        <f t="shared" si="113"/>
        <v>15</v>
      </c>
      <c r="AP127" s="94">
        <v>6</v>
      </c>
      <c r="AQ127" s="128">
        <f t="shared" si="106"/>
        <v>0</v>
      </c>
      <c r="AR127" s="128">
        <f t="shared" si="107"/>
        <v>6</v>
      </c>
      <c r="AS127" s="128">
        <f t="shared" si="108"/>
        <v>0</v>
      </c>
      <c r="AT127" s="128">
        <f t="shared" si="109"/>
        <v>5</v>
      </c>
      <c r="AU127" s="128">
        <f t="shared" si="110"/>
        <v>0</v>
      </c>
      <c r="AV127" s="128">
        <f t="shared" si="111"/>
        <v>4</v>
      </c>
      <c r="AW127" s="128">
        <f t="shared" si="114"/>
        <v>150</v>
      </c>
    </row>
    <row r="128" spans="2:50" s="128" customFormat="1" ht="15.75" thickBot="1">
      <c r="B128" s="128">
        <v>6</v>
      </c>
      <c r="C128" s="110"/>
      <c r="D128" s="34" t="s">
        <v>20</v>
      </c>
      <c r="E128" s="34" t="s">
        <v>20</v>
      </c>
      <c r="F128" s="32"/>
      <c r="G128" s="32" t="s">
        <v>17</v>
      </c>
      <c r="H128" s="32"/>
      <c r="I128" s="32" t="s">
        <v>17</v>
      </c>
      <c r="J128" s="32" t="s">
        <v>17</v>
      </c>
      <c r="K128" s="34"/>
      <c r="L128" s="34"/>
      <c r="M128" s="35" t="s">
        <v>21</v>
      </c>
      <c r="N128" s="32"/>
      <c r="O128" s="32" t="s">
        <v>21</v>
      </c>
      <c r="P128" s="32"/>
      <c r="Q128" s="32"/>
      <c r="R128" s="34" t="s">
        <v>21</v>
      </c>
      <c r="S128" s="34" t="s">
        <v>21</v>
      </c>
      <c r="T128" s="35"/>
      <c r="U128" s="32" t="s">
        <v>20</v>
      </c>
      <c r="V128" s="32"/>
      <c r="W128" s="32" t="s">
        <v>20</v>
      </c>
      <c r="X128" s="32" t="s">
        <v>20</v>
      </c>
      <c r="Y128" s="34"/>
      <c r="Z128" s="34"/>
      <c r="AA128" s="32" t="s">
        <v>17</v>
      </c>
      <c r="AB128" s="32"/>
      <c r="AC128" s="32" t="s">
        <v>17</v>
      </c>
      <c r="AD128" s="32"/>
      <c r="AE128" s="32"/>
      <c r="AF128" s="143" t="s">
        <v>17</v>
      </c>
      <c r="AG128" s="78"/>
      <c r="AH128" s="128">
        <f t="shared" si="115"/>
        <v>0</v>
      </c>
      <c r="AI128" s="128">
        <f t="shared" si="112"/>
        <v>16</v>
      </c>
      <c r="AM128" s="76"/>
      <c r="AN128" s="76"/>
      <c r="AO128" s="71"/>
      <c r="AW128" s="128">
        <f>AVERAGE(AW122:AW127)</f>
        <v>150</v>
      </c>
      <c r="AX128" s="128">
        <f>AW128/31*7</f>
        <v>33.870967741935488</v>
      </c>
    </row>
    <row r="129" spans="2:50" s="128" customFormat="1">
      <c r="B129" s="37"/>
      <c r="AH129" s="37"/>
      <c r="AI129" s="76"/>
      <c r="AM129" s="37"/>
      <c r="AN129" s="37"/>
      <c r="AO129" s="71"/>
    </row>
    <row r="130" spans="2:50" s="128" customFormat="1">
      <c r="C130" s="128">
        <f t="shared" ref="C130:AF130" si="116">COUNTIF(C122:C128,"M3")+COUNTIF(C122:C128,"M4")+COUNTIF(C122:C128,"T3")+COUNTIF(C122:C128,"T4")+COUNTIF(C122:C128,"N3")+COUNTIF(C122:C128,"N4")</f>
        <v>3</v>
      </c>
      <c r="D130" s="128">
        <f t="shared" si="116"/>
        <v>3</v>
      </c>
      <c r="E130" s="128">
        <f t="shared" si="116"/>
        <v>3</v>
      </c>
      <c r="F130" s="128">
        <f t="shared" si="116"/>
        <v>3</v>
      </c>
      <c r="G130" s="128">
        <f t="shared" si="116"/>
        <v>3</v>
      </c>
      <c r="H130" s="128">
        <f t="shared" si="116"/>
        <v>3</v>
      </c>
      <c r="I130" s="128">
        <f t="shared" si="116"/>
        <v>3</v>
      </c>
      <c r="J130" s="128">
        <f t="shared" si="116"/>
        <v>3</v>
      </c>
      <c r="K130" s="128">
        <f t="shared" si="116"/>
        <v>3</v>
      </c>
      <c r="L130" s="128">
        <f t="shared" si="116"/>
        <v>3</v>
      </c>
      <c r="M130" s="128">
        <f t="shared" si="116"/>
        <v>3</v>
      </c>
      <c r="N130" s="128">
        <f t="shared" si="116"/>
        <v>3</v>
      </c>
      <c r="O130" s="128">
        <f t="shared" si="116"/>
        <v>3</v>
      </c>
      <c r="P130" s="128">
        <f t="shared" si="116"/>
        <v>3</v>
      </c>
      <c r="Q130" s="128">
        <f t="shared" si="116"/>
        <v>3</v>
      </c>
      <c r="R130" s="128">
        <f t="shared" si="116"/>
        <v>3</v>
      </c>
      <c r="S130" s="128">
        <f t="shared" si="116"/>
        <v>3</v>
      </c>
      <c r="T130" s="128">
        <f t="shared" si="116"/>
        <v>3</v>
      </c>
      <c r="U130" s="128">
        <f t="shared" si="116"/>
        <v>3</v>
      </c>
      <c r="V130" s="128">
        <f t="shared" si="116"/>
        <v>3</v>
      </c>
      <c r="W130" s="128">
        <f t="shared" si="116"/>
        <v>3</v>
      </c>
      <c r="X130" s="128">
        <f t="shared" si="116"/>
        <v>3</v>
      </c>
      <c r="Y130" s="128">
        <f t="shared" si="116"/>
        <v>3</v>
      </c>
      <c r="Z130" s="128">
        <f t="shared" si="116"/>
        <v>3</v>
      </c>
      <c r="AA130" s="128">
        <f t="shared" si="116"/>
        <v>3</v>
      </c>
      <c r="AB130" s="128">
        <f t="shared" si="116"/>
        <v>3</v>
      </c>
      <c r="AC130" s="128">
        <f t="shared" si="116"/>
        <v>3</v>
      </c>
      <c r="AD130" s="128">
        <f t="shared" si="116"/>
        <v>3</v>
      </c>
      <c r="AE130" s="128">
        <f t="shared" si="116"/>
        <v>3</v>
      </c>
      <c r="AF130" s="128">
        <f t="shared" si="116"/>
        <v>3</v>
      </c>
      <c r="AM130" s="76"/>
      <c r="AN130" s="76"/>
    </row>
    <row r="131" spans="2:50" s="128" customFormat="1" ht="15.75" thickBot="1">
      <c r="AJ131" s="37"/>
      <c r="AK131" s="70"/>
      <c r="AL131" s="70"/>
      <c r="AM131" s="76"/>
      <c r="AN131" s="76"/>
    </row>
    <row r="132" spans="2:50" s="128" customFormat="1" ht="15.75" thickBot="1">
      <c r="C132" s="217" t="s">
        <v>8</v>
      </c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9"/>
      <c r="AM132" s="76"/>
      <c r="AN132" s="76"/>
    </row>
    <row r="133" spans="2:50" s="128" customFormat="1">
      <c r="C133" s="145" t="s">
        <v>15</v>
      </c>
      <c r="D133" s="133" t="s">
        <v>9</v>
      </c>
      <c r="E133" s="133" t="s">
        <v>10</v>
      </c>
      <c r="F133" s="133" t="s">
        <v>11</v>
      </c>
      <c r="G133" s="133" t="s">
        <v>12</v>
      </c>
      <c r="H133" s="134" t="s">
        <v>13</v>
      </c>
      <c r="I133" s="135" t="s">
        <v>14</v>
      </c>
      <c r="J133" s="134" t="s">
        <v>15</v>
      </c>
      <c r="K133" s="133" t="s">
        <v>9</v>
      </c>
      <c r="L133" s="133" t="s">
        <v>10</v>
      </c>
      <c r="M133" s="133" t="s">
        <v>11</v>
      </c>
      <c r="N133" s="133" t="s">
        <v>12</v>
      </c>
      <c r="O133" s="133" t="s">
        <v>13</v>
      </c>
      <c r="P133" s="135" t="s">
        <v>14</v>
      </c>
      <c r="Q133" s="135" t="s">
        <v>15</v>
      </c>
      <c r="R133" s="133" t="s">
        <v>9</v>
      </c>
      <c r="S133" s="133" t="s">
        <v>10</v>
      </c>
      <c r="T133" s="133" t="s">
        <v>11</v>
      </c>
      <c r="U133" s="133" t="s">
        <v>12</v>
      </c>
      <c r="V133" s="133" t="s">
        <v>13</v>
      </c>
      <c r="W133" s="135" t="s">
        <v>14</v>
      </c>
      <c r="X133" s="135" t="s">
        <v>15</v>
      </c>
      <c r="Y133" s="133" t="s">
        <v>9</v>
      </c>
      <c r="Z133" s="134" t="s">
        <v>10</v>
      </c>
      <c r="AA133" s="134" t="s">
        <v>11</v>
      </c>
      <c r="AB133" s="133" t="s">
        <v>12</v>
      </c>
      <c r="AC133" s="133" t="s">
        <v>13</v>
      </c>
      <c r="AD133" s="135" t="s">
        <v>14</v>
      </c>
      <c r="AE133" s="135" t="s">
        <v>15</v>
      </c>
      <c r="AF133" s="133" t="s">
        <v>9</v>
      </c>
      <c r="AG133" s="149" t="s">
        <v>10</v>
      </c>
      <c r="AM133" s="76"/>
      <c r="AN133" s="76"/>
      <c r="AO133" s="65" t="s">
        <v>26</v>
      </c>
      <c r="AP133" s="93" t="s">
        <v>22</v>
      </c>
      <c r="AQ133" s="65" t="s">
        <v>16</v>
      </c>
      <c r="AR133" s="65" t="s">
        <v>17</v>
      </c>
      <c r="AS133" s="65" t="s">
        <v>19</v>
      </c>
      <c r="AT133" s="65" t="s">
        <v>20</v>
      </c>
      <c r="AU133" s="65" t="s">
        <v>18</v>
      </c>
      <c r="AV133" s="65" t="s">
        <v>21</v>
      </c>
      <c r="AW133" s="65" t="s">
        <v>46</v>
      </c>
      <c r="AX133" s="65"/>
    </row>
    <row r="134" spans="2:50" s="128" customFormat="1">
      <c r="B134" s="128" t="s">
        <v>25</v>
      </c>
      <c r="C134" s="129">
        <v>1</v>
      </c>
      <c r="D134" s="130">
        <v>2</v>
      </c>
      <c r="E134" s="130">
        <v>3</v>
      </c>
      <c r="F134" s="130">
        <v>4</v>
      </c>
      <c r="G134" s="130">
        <v>5</v>
      </c>
      <c r="H134" s="130">
        <v>6</v>
      </c>
      <c r="I134" s="130">
        <v>7</v>
      </c>
      <c r="J134" s="130">
        <v>8</v>
      </c>
      <c r="K134" s="130">
        <v>9</v>
      </c>
      <c r="L134" s="130">
        <v>10</v>
      </c>
      <c r="M134" s="130">
        <v>11</v>
      </c>
      <c r="N134" s="130">
        <v>12</v>
      </c>
      <c r="O134" s="130">
        <v>13</v>
      </c>
      <c r="P134" s="130">
        <v>14</v>
      </c>
      <c r="Q134" s="130">
        <v>15</v>
      </c>
      <c r="R134" s="130">
        <v>16</v>
      </c>
      <c r="S134" s="130">
        <v>17</v>
      </c>
      <c r="T134" s="130">
        <v>18</v>
      </c>
      <c r="U134" s="130">
        <v>19</v>
      </c>
      <c r="V134" s="130">
        <v>20</v>
      </c>
      <c r="W134" s="130">
        <v>21</v>
      </c>
      <c r="X134" s="130">
        <v>22</v>
      </c>
      <c r="Y134" s="130">
        <v>23</v>
      </c>
      <c r="Z134" s="130">
        <v>24</v>
      </c>
      <c r="AA134" s="130">
        <v>25</v>
      </c>
      <c r="AB134" s="130">
        <v>26</v>
      </c>
      <c r="AC134" s="130">
        <v>27</v>
      </c>
      <c r="AD134" s="130">
        <v>28</v>
      </c>
      <c r="AE134" s="130">
        <v>29</v>
      </c>
      <c r="AF134" s="130">
        <v>30</v>
      </c>
      <c r="AG134" s="131">
        <v>31</v>
      </c>
      <c r="AH134" s="128" t="s">
        <v>47</v>
      </c>
      <c r="AI134" s="128" t="s">
        <v>9</v>
      </c>
      <c r="AM134" s="76"/>
      <c r="AN134" s="76"/>
      <c r="AO134" s="128">
        <f>SUM(AQ134:AV134)</f>
        <v>15</v>
      </c>
      <c r="AP134" s="94">
        <v>1</v>
      </c>
      <c r="AQ134" s="128">
        <f t="shared" ref="AQ134:AQ139" si="117">COUNTIF(C135:AG135,"M3")</f>
        <v>0</v>
      </c>
      <c r="AR134" s="128">
        <f t="shared" ref="AR134:AR139" si="118">COUNTIF(C135:AG135,"M4")</f>
        <v>7</v>
      </c>
      <c r="AS134" s="128">
        <f t="shared" ref="AS134:AS139" si="119">COUNTIF(C135:AG135,"T3")</f>
        <v>0</v>
      </c>
      <c r="AT134" s="128">
        <f t="shared" ref="AT134:AT139" si="120">COUNTIF(C135:AG135,"T4")</f>
        <v>4</v>
      </c>
      <c r="AU134" s="128">
        <f t="shared" ref="AU134:AU139" si="121">COUNTIF(C135:AG135,"N3")</f>
        <v>0</v>
      </c>
      <c r="AV134" s="128">
        <f t="shared" ref="AV134:AV139" si="122">COUNTIF(C135:AG135,"N4")</f>
        <v>4</v>
      </c>
      <c r="AW134" s="128">
        <f>AQ134*8+AR134*10+AS134*8+AT134*10+AU134*10+AV134*10</f>
        <v>150</v>
      </c>
    </row>
    <row r="135" spans="2:50" s="128" customFormat="1">
      <c r="B135" s="128">
        <v>1</v>
      </c>
      <c r="C135" s="96"/>
      <c r="D135" s="95" t="s">
        <v>17</v>
      </c>
      <c r="E135" s="95"/>
      <c r="F135" s="95" t="s">
        <v>17</v>
      </c>
      <c r="G135" s="95"/>
      <c r="H135" s="22"/>
      <c r="I135" s="24" t="s">
        <v>17</v>
      </c>
      <c r="J135" s="22" t="s">
        <v>17</v>
      </c>
      <c r="K135" s="23"/>
      <c r="L135" s="23" t="s">
        <v>21</v>
      </c>
      <c r="M135" s="23"/>
      <c r="N135" s="23" t="s">
        <v>21</v>
      </c>
      <c r="O135" s="23" t="s">
        <v>21</v>
      </c>
      <c r="P135" s="24"/>
      <c r="Q135" s="24"/>
      <c r="R135" s="23" t="s">
        <v>20</v>
      </c>
      <c r="S135" s="23"/>
      <c r="T135" s="23" t="s">
        <v>20</v>
      </c>
      <c r="U135" s="23"/>
      <c r="V135" s="23"/>
      <c r="W135" s="24" t="s">
        <v>20</v>
      </c>
      <c r="X135" s="24" t="s">
        <v>20</v>
      </c>
      <c r="Y135" s="25"/>
      <c r="Z135" s="22" t="s">
        <v>17</v>
      </c>
      <c r="AA135" s="22"/>
      <c r="AB135" s="25" t="s">
        <v>17</v>
      </c>
      <c r="AC135" s="25" t="s">
        <v>17</v>
      </c>
      <c r="AD135" s="24"/>
      <c r="AE135" s="24"/>
      <c r="AF135" s="25" t="s">
        <v>21</v>
      </c>
      <c r="AG135" s="97"/>
      <c r="AH135" s="128">
        <f>COUNTIF(H135,"M3")+COUNTIF(H135,"M4")+COUNTIF(H135,"T3")+COUNTIF(H135,"T4")+COUNTIF(H135,"N3")+COUNTIF(H135,"N4")+COUNTIF(J135,"M3")+COUNTIF(J135,"M4")+COUNTIF(J135,"T3")+COUNTIF(J135,"T4")+COUNTIF(J135,"N3")+COUNTIF(J135,"N4")+COUNTIF(Z135,"M3")+COUNTIF(Z135,"M4")+COUNTIF(Z135,"T3")+COUNTIF(Z135,"T4")+COUNTIF(Z135,"N3")+COUNTIF(Z135,"N4")+COUNTIF(AA135,"M3")+COUNTIF(AA135,"M4")+COUNTIF(AA135,"T3")+COUNTIF(AA135,"T4")+COUNTIF(AA135,"N3")+COUNTIF(AA135,"N4")+COUNTIF(AG135,"M3")+COUNTIF(AG135,"M4")+COUNTIF(AG135,"T3")+COUNTIF(AG135,"T4")+COUNTIF(AG135,"N3")+COUNTIF(AG135,"N4")</f>
        <v>2</v>
      </c>
      <c r="AI135" s="128">
        <f t="shared" ref="AI135:AI140" si="123">COUNTIF(C135:AG135,"L")+COUNTBLANK(C135:AG135)</f>
        <v>16</v>
      </c>
      <c r="AM135" s="76"/>
      <c r="AN135" s="76"/>
      <c r="AO135" s="128">
        <f t="shared" ref="AO135:AO139" si="124">SUM(AQ135:AV135)</f>
        <v>15</v>
      </c>
      <c r="AP135" s="94">
        <v>2</v>
      </c>
      <c r="AQ135" s="128">
        <f t="shared" si="117"/>
        <v>0</v>
      </c>
      <c r="AR135" s="128">
        <f t="shared" si="118"/>
        <v>4</v>
      </c>
      <c r="AS135" s="128">
        <f t="shared" si="119"/>
        <v>0</v>
      </c>
      <c r="AT135" s="128">
        <f t="shared" si="120"/>
        <v>7</v>
      </c>
      <c r="AU135" s="128">
        <f t="shared" si="121"/>
        <v>0</v>
      </c>
      <c r="AV135" s="128">
        <f t="shared" si="122"/>
        <v>4</v>
      </c>
      <c r="AW135" s="128">
        <f t="shared" ref="AW135:AW139" si="125">AQ135*8+AR135*10+AS135*8+AT135*10+AU135*10+AV135*10</f>
        <v>150</v>
      </c>
    </row>
    <row r="136" spans="2:50" s="128" customFormat="1">
      <c r="B136" s="128">
        <v>2</v>
      </c>
      <c r="C136" s="96"/>
      <c r="D136" s="95" t="s">
        <v>20</v>
      </c>
      <c r="E136" s="95"/>
      <c r="F136" s="95" t="s">
        <v>20</v>
      </c>
      <c r="G136" s="95"/>
      <c r="H136" s="22"/>
      <c r="I136" s="24" t="s">
        <v>20</v>
      </c>
      <c r="J136" s="22" t="s">
        <v>20</v>
      </c>
      <c r="K136" s="23"/>
      <c r="L136" s="23" t="s">
        <v>17</v>
      </c>
      <c r="M136" s="23"/>
      <c r="N136" s="23" t="s">
        <v>17</v>
      </c>
      <c r="O136" s="23" t="s">
        <v>17</v>
      </c>
      <c r="P136" s="24"/>
      <c r="Q136" s="24"/>
      <c r="R136" s="23" t="s">
        <v>21</v>
      </c>
      <c r="S136" s="23"/>
      <c r="T136" s="23" t="s">
        <v>21</v>
      </c>
      <c r="U136" s="23"/>
      <c r="V136" s="23"/>
      <c r="W136" s="24" t="s">
        <v>21</v>
      </c>
      <c r="X136" s="24" t="s">
        <v>21</v>
      </c>
      <c r="Y136" s="25"/>
      <c r="Z136" s="22" t="s">
        <v>20</v>
      </c>
      <c r="AA136" s="22"/>
      <c r="AB136" s="25" t="s">
        <v>20</v>
      </c>
      <c r="AC136" s="25" t="s">
        <v>20</v>
      </c>
      <c r="AD136" s="24"/>
      <c r="AE136" s="24"/>
      <c r="AF136" s="25" t="s">
        <v>17</v>
      </c>
      <c r="AG136" s="97"/>
      <c r="AH136" s="128">
        <f t="shared" ref="AH136:AH140" si="126">COUNTIF(H136,"M3")+COUNTIF(H136,"M4")+COUNTIF(H136,"T3")+COUNTIF(H136,"T4")+COUNTIF(H136,"N3")+COUNTIF(H136,"N4")+COUNTIF(J136,"M3")+COUNTIF(J136,"M4")+COUNTIF(J136,"T3")+COUNTIF(J136,"T4")+COUNTIF(J136,"N3")+COUNTIF(J136,"N4")+COUNTIF(Z136,"M3")+COUNTIF(Z136,"M4")+COUNTIF(Z136,"T3")+COUNTIF(Z136,"T4")+COUNTIF(Z136,"N3")+COUNTIF(Z136,"N4")+COUNTIF(AA136,"M3")+COUNTIF(AA136,"M4")+COUNTIF(AA136,"T3")+COUNTIF(AA136,"T4")+COUNTIF(AA136,"N3")+COUNTIF(AA136,"N4")+COUNTIF(AG136,"M3")+COUNTIF(AG136,"M4")+COUNTIF(AG136,"T3")+COUNTIF(AG136,"T4")+COUNTIF(AG136,"N3")+COUNTIF(AG136,"N4")</f>
        <v>2</v>
      </c>
      <c r="AI136" s="128">
        <f t="shared" si="123"/>
        <v>16</v>
      </c>
      <c r="AM136" s="76"/>
      <c r="AN136" s="76"/>
      <c r="AO136" s="128">
        <f t="shared" si="124"/>
        <v>15</v>
      </c>
      <c r="AP136" s="94">
        <v>3</v>
      </c>
      <c r="AQ136" s="128">
        <f t="shared" si="117"/>
        <v>0</v>
      </c>
      <c r="AR136" s="128">
        <f t="shared" si="118"/>
        <v>4</v>
      </c>
      <c r="AS136" s="128">
        <f t="shared" si="119"/>
        <v>0</v>
      </c>
      <c r="AT136" s="128">
        <f t="shared" si="120"/>
        <v>4</v>
      </c>
      <c r="AU136" s="128">
        <f t="shared" si="121"/>
        <v>0</v>
      </c>
      <c r="AV136" s="128">
        <f t="shared" si="122"/>
        <v>7</v>
      </c>
      <c r="AW136" s="128">
        <f t="shared" si="125"/>
        <v>150</v>
      </c>
    </row>
    <row r="137" spans="2:50" s="128" customFormat="1">
      <c r="B137" s="128">
        <v>3</v>
      </c>
      <c r="C137" s="96"/>
      <c r="D137" s="95" t="s">
        <v>21</v>
      </c>
      <c r="E137" s="95"/>
      <c r="F137" s="95" t="s">
        <v>21</v>
      </c>
      <c r="G137" s="95"/>
      <c r="H137" s="22"/>
      <c r="I137" s="24" t="s">
        <v>21</v>
      </c>
      <c r="J137" s="22" t="s">
        <v>21</v>
      </c>
      <c r="K137" s="23"/>
      <c r="L137" s="23" t="s">
        <v>20</v>
      </c>
      <c r="M137" s="23"/>
      <c r="N137" s="23" t="s">
        <v>20</v>
      </c>
      <c r="O137" s="23" t="s">
        <v>20</v>
      </c>
      <c r="P137" s="24"/>
      <c r="Q137" s="24"/>
      <c r="R137" s="23" t="s">
        <v>17</v>
      </c>
      <c r="S137" s="23"/>
      <c r="T137" s="23" t="s">
        <v>17</v>
      </c>
      <c r="U137" s="23"/>
      <c r="V137" s="23"/>
      <c r="W137" s="24" t="s">
        <v>17</v>
      </c>
      <c r="X137" s="24" t="s">
        <v>17</v>
      </c>
      <c r="Y137" s="25"/>
      <c r="Z137" s="22" t="s">
        <v>21</v>
      </c>
      <c r="AA137" s="22"/>
      <c r="AB137" s="25" t="s">
        <v>21</v>
      </c>
      <c r="AC137" s="25" t="s">
        <v>21</v>
      </c>
      <c r="AD137" s="24"/>
      <c r="AE137" s="24"/>
      <c r="AF137" s="25" t="s">
        <v>20</v>
      </c>
      <c r="AG137" s="97"/>
      <c r="AH137" s="128">
        <f t="shared" si="126"/>
        <v>2</v>
      </c>
      <c r="AI137" s="128">
        <f t="shared" si="123"/>
        <v>16</v>
      </c>
      <c r="AM137" s="76"/>
      <c r="AN137" s="76"/>
      <c r="AO137" s="128">
        <f t="shared" si="124"/>
        <v>16</v>
      </c>
      <c r="AP137" s="94">
        <v>4</v>
      </c>
      <c r="AQ137" s="128">
        <f t="shared" si="117"/>
        <v>0</v>
      </c>
      <c r="AR137" s="128">
        <f t="shared" si="118"/>
        <v>7</v>
      </c>
      <c r="AS137" s="128">
        <f t="shared" si="119"/>
        <v>0</v>
      </c>
      <c r="AT137" s="128">
        <f t="shared" si="120"/>
        <v>4</v>
      </c>
      <c r="AU137" s="128">
        <f t="shared" si="121"/>
        <v>0</v>
      </c>
      <c r="AV137" s="128">
        <f t="shared" si="122"/>
        <v>5</v>
      </c>
      <c r="AW137" s="128">
        <f t="shared" si="125"/>
        <v>160</v>
      </c>
    </row>
    <row r="138" spans="2:50" s="128" customFormat="1">
      <c r="B138" s="128">
        <v>4</v>
      </c>
      <c r="C138" s="96" t="s">
        <v>20</v>
      </c>
      <c r="D138" s="95"/>
      <c r="E138" s="95" t="s">
        <v>17</v>
      </c>
      <c r="F138" s="95"/>
      <c r="G138" s="95" t="s">
        <v>17</v>
      </c>
      <c r="H138" s="22" t="s">
        <v>17</v>
      </c>
      <c r="I138" s="24"/>
      <c r="J138" s="22"/>
      <c r="K138" s="23" t="s">
        <v>21</v>
      </c>
      <c r="L138" s="23"/>
      <c r="M138" s="23" t="s">
        <v>21</v>
      </c>
      <c r="N138" s="23"/>
      <c r="O138" s="23"/>
      <c r="P138" s="24" t="s">
        <v>21</v>
      </c>
      <c r="Q138" s="24" t="s">
        <v>21</v>
      </c>
      <c r="R138" s="23"/>
      <c r="S138" s="23" t="s">
        <v>20</v>
      </c>
      <c r="T138" s="23"/>
      <c r="U138" s="23" t="s">
        <v>20</v>
      </c>
      <c r="V138" s="23" t="s">
        <v>20</v>
      </c>
      <c r="W138" s="24"/>
      <c r="X138" s="24"/>
      <c r="Y138" s="25" t="s">
        <v>17</v>
      </c>
      <c r="Z138" s="22"/>
      <c r="AA138" s="22" t="s">
        <v>17</v>
      </c>
      <c r="AB138" s="23"/>
      <c r="AC138" s="23"/>
      <c r="AD138" s="24" t="s">
        <v>17</v>
      </c>
      <c r="AE138" s="24" t="s">
        <v>17</v>
      </c>
      <c r="AF138" s="23"/>
      <c r="AG138" s="97" t="s">
        <v>21</v>
      </c>
      <c r="AH138" s="128">
        <f t="shared" si="126"/>
        <v>3</v>
      </c>
      <c r="AI138" s="128">
        <f t="shared" si="123"/>
        <v>15</v>
      </c>
      <c r="AM138" s="76"/>
      <c r="AN138" s="76"/>
      <c r="AO138" s="128">
        <f t="shared" si="124"/>
        <v>16</v>
      </c>
      <c r="AP138" s="94">
        <v>5</v>
      </c>
      <c r="AQ138" s="128">
        <f t="shared" si="117"/>
        <v>0</v>
      </c>
      <c r="AR138" s="128">
        <f t="shared" si="118"/>
        <v>5</v>
      </c>
      <c r="AS138" s="128">
        <f t="shared" si="119"/>
        <v>0</v>
      </c>
      <c r="AT138" s="128">
        <f t="shared" si="120"/>
        <v>7</v>
      </c>
      <c r="AU138" s="128">
        <f t="shared" si="121"/>
        <v>0</v>
      </c>
      <c r="AV138" s="128">
        <f t="shared" si="122"/>
        <v>4</v>
      </c>
      <c r="AW138" s="128">
        <f t="shared" si="125"/>
        <v>160</v>
      </c>
    </row>
    <row r="139" spans="2:50" s="128" customFormat="1">
      <c r="B139" s="128">
        <v>5</v>
      </c>
      <c r="C139" s="96" t="s">
        <v>21</v>
      </c>
      <c r="D139" s="95"/>
      <c r="E139" s="95" t="s">
        <v>20</v>
      </c>
      <c r="F139" s="95"/>
      <c r="G139" s="95" t="s">
        <v>20</v>
      </c>
      <c r="H139" s="22" t="s">
        <v>20</v>
      </c>
      <c r="I139" s="24"/>
      <c r="J139" s="22"/>
      <c r="K139" s="23" t="s">
        <v>17</v>
      </c>
      <c r="L139" s="23"/>
      <c r="M139" s="23" t="s">
        <v>17</v>
      </c>
      <c r="N139" s="23"/>
      <c r="O139" s="23"/>
      <c r="P139" s="24" t="s">
        <v>17</v>
      </c>
      <c r="Q139" s="24" t="s">
        <v>17</v>
      </c>
      <c r="R139" s="23"/>
      <c r="S139" s="23" t="s">
        <v>21</v>
      </c>
      <c r="T139" s="25"/>
      <c r="U139" s="23" t="s">
        <v>21</v>
      </c>
      <c r="V139" s="23" t="s">
        <v>21</v>
      </c>
      <c r="W139" s="24"/>
      <c r="X139" s="24"/>
      <c r="Y139" s="25" t="s">
        <v>20</v>
      </c>
      <c r="Z139" s="22"/>
      <c r="AA139" s="22" t="s">
        <v>20</v>
      </c>
      <c r="AB139" s="23"/>
      <c r="AC139" s="23"/>
      <c r="AD139" s="24" t="s">
        <v>20</v>
      </c>
      <c r="AE139" s="24" t="s">
        <v>20</v>
      </c>
      <c r="AF139" s="23"/>
      <c r="AG139" s="97" t="s">
        <v>17</v>
      </c>
      <c r="AH139" s="128">
        <f t="shared" si="126"/>
        <v>3</v>
      </c>
      <c r="AI139" s="128">
        <f t="shared" si="123"/>
        <v>15</v>
      </c>
      <c r="AM139" s="76"/>
      <c r="AN139" s="76"/>
      <c r="AO139" s="128">
        <f t="shared" si="124"/>
        <v>16</v>
      </c>
      <c r="AP139" s="94">
        <v>6</v>
      </c>
      <c r="AQ139" s="128">
        <f t="shared" si="117"/>
        <v>0</v>
      </c>
      <c r="AR139" s="128">
        <f t="shared" si="118"/>
        <v>4</v>
      </c>
      <c r="AS139" s="128">
        <f t="shared" si="119"/>
        <v>0</v>
      </c>
      <c r="AT139" s="128">
        <f t="shared" si="120"/>
        <v>5</v>
      </c>
      <c r="AU139" s="128">
        <f t="shared" si="121"/>
        <v>0</v>
      </c>
      <c r="AV139" s="128">
        <f t="shared" si="122"/>
        <v>7</v>
      </c>
      <c r="AW139" s="128">
        <f t="shared" si="125"/>
        <v>160</v>
      </c>
    </row>
    <row r="140" spans="2:50" s="128" customFormat="1" ht="15.75" thickBot="1">
      <c r="B140" s="128">
        <v>6</v>
      </c>
      <c r="C140" s="98" t="s">
        <v>17</v>
      </c>
      <c r="D140" s="99"/>
      <c r="E140" s="99" t="s">
        <v>21</v>
      </c>
      <c r="F140" s="99"/>
      <c r="G140" s="99" t="s">
        <v>21</v>
      </c>
      <c r="H140" s="33" t="s">
        <v>21</v>
      </c>
      <c r="I140" s="34"/>
      <c r="J140" s="33"/>
      <c r="K140" s="32" t="s">
        <v>20</v>
      </c>
      <c r="L140" s="32"/>
      <c r="M140" s="32" t="s">
        <v>20</v>
      </c>
      <c r="N140" s="32"/>
      <c r="O140" s="32"/>
      <c r="P140" s="34" t="s">
        <v>20</v>
      </c>
      <c r="Q140" s="34" t="s">
        <v>20</v>
      </c>
      <c r="R140" s="32"/>
      <c r="S140" s="32" t="s">
        <v>17</v>
      </c>
      <c r="T140" s="32"/>
      <c r="U140" s="32" t="s">
        <v>17</v>
      </c>
      <c r="V140" s="32" t="s">
        <v>17</v>
      </c>
      <c r="W140" s="34"/>
      <c r="X140" s="34"/>
      <c r="Y140" s="35" t="s">
        <v>21</v>
      </c>
      <c r="Z140" s="33"/>
      <c r="AA140" s="33" t="s">
        <v>21</v>
      </c>
      <c r="AB140" s="32"/>
      <c r="AC140" s="32"/>
      <c r="AD140" s="34" t="s">
        <v>21</v>
      </c>
      <c r="AE140" s="34" t="s">
        <v>21</v>
      </c>
      <c r="AF140" s="35"/>
      <c r="AG140" s="100" t="s">
        <v>20</v>
      </c>
      <c r="AH140" s="128">
        <f t="shared" si="126"/>
        <v>3</v>
      </c>
      <c r="AI140" s="128">
        <f t="shared" si="123"/>
        <v>15</v>
      </c>
      <c r="AM140" s="76"/>
      <c r="AN140" s="76"/>
      <c r="AO140" s="71"/>
      <c r="AW140" s="128">
        <f>AVERAGE(AW134:AW139)</f>
        <v>155</v>
      </c>
      <c r="AX140" s="128">
        <f>AW140/31*7</f>
        <v>35</v>
      </c>
    </row>
    <row r="141" spans="2:50" s="128" customFormat="1">
      <c r="B141" s="37"/>
      <c r="AH141" s="37"/>
      <c r="AI141" s="76"/>
      <c r="AM141" s="37"/>
      <c r="AN141" s="37"/>
      <c r="AO141" s="71"/>
    </row>
    <row r="142" spans="2:50" s="128" customFormat="1">
      <c r="C142" s="128">
        <f t="shared" ref="C142:AG142" si="127">COUNTIF(C134:C140,"M3")+COUNTIF(C134:C140,"M4")+COUNTIF(C134:C140,"T3")+COUNTIF(C134:C140,"T4")+COUNTIF(C134:C140,"N3")+COUNTIF(C134:C140,"N4")</f>
        <v>3</v>
      </c>
      <c r="D142" s="128">
        <f t="shared" si="127"/>
        <v>3</v>
      </c>
      <c r="E142" s="128">
        <f t="shared" si="127"/>
        <v>3</v>
      </c>
      <c r="F142" s="128">
        <f t="shared" si="127"/>
        <v>3</v>
      </c>
      <c r="G142" s="128">
        <f t="shared" si="127"/>
        <v>3</v>
      </c>
      <c r="H142" s="128">
        <f t="shared" si="127"/>
        <v>3</v>
      </c>
      <c r="I142" s="128">
        <f t="shared" si="127"/>
        <v>3</v>
      </c>
      <c r="J142" s="128">
        <f t="shared" si="127"/>
        <v>3</v>
      </c>
      <c r="K142" s="128">
        <f t="shared" si="127"/>
        <v>3</v>
      </c>
      <c r="L142" s="128">
        <f t="shared" si="127"/>
        <v>3</v>
      </c>
      <c r="M142" s="128">
        <f t="shared" si="127"/>
        <v>3</v>
      </c>
      <c r="N142" s="128">
        <f t="shared" si="127"/>
        <v>3</v>
      </c>
      <c r="O142" s="128">
        <f t="shared" si="127"/>
        <v>3</v>
      </c>
      <c r="P142" s="128">
        <f t="shared" si="127"/>
        <v>3</v>
      </c>
      <c r="Q142" s="128">
        <f t="shared" si="127"/>
        <v>3</v>
      </c>
      <c r="R142" s="128">
        <f t="shared" si="127"/>
        <v>3</v>
      </c>
      <c r="S142" s="128">
        <f t="shared" si="127"/>
        <v>3</v>
      </c>
      <c r="T142" s="128">
        <f t="shared" si="127"/>
        <v>3</v>
      </c>
      <c r="U142" s="128">
        <f t="shared" si="127"/>
        <v>3</v>
      </c>
      <c r="V142" s="128">
        <f t="shared" si="127"/>
        <v>3</v>
      </c>
      <c r="W142" s="128">
        <f t="shared" si="127"/>
        <v>3</v>
      </c>
      <c r="X142" s="128">
        <f t="shared" si="127"/>
        <v>3</v>
      </c>
      <c r="Y142" s="128">
        <f t="shared" si="127"/>
        <v>3</v>
      </c>
      <c r="Z142" s="128">
        <f t="shared" si="127"/>
        <v>3</v>
      </c>
      <c r="AA142" s="128">
        <f t="shared" si="127"/>
        <v>3</v>
      </c>
      <c r="AB142" s="128">
        <f t="shared" si="127"/>
        <v>3</v>
      </c>
      <c r="AC142" s="128">
        <f t="shared" si="127"/>
        <v>3</v>
      </c>
      <c r="AD142" s="128">
        <f t="shared" si="127"/>
        <v>3</v>
      </c>
      <c r="AE142" s="128">
        <f t="shared" si="127"/>
        <v>3</v>
      </c>
      <c r="AF142" s="128">
        <f t="shared" si="127"/>
        <v>3</v>
      </c>
      <c r="AG142" s="128">
        <f t="shared" si="127"/>
        <v>3</v>
      </c>
      <c r="AM142" s="76"/>
      <c r="AN142" s="76"/>
    </row>
    <row r="144" spans="2:50" s="128" customFormat="1">
      <c r="AM144" s="76"/>
      <c r="AN144" s="92" t="s">
        <v>49</v>
      </c>
      <c r="AO144" s="65" t="s">
        <v>26</v>
      </c>
      <c r="AP144" s="93" t="s">
        <v>22</v>
      </c>
      <c r="AQ144" s="65" t="s">
        <v>16</v>
      </c>
      <c r="AR144" s="65" t="s">
        <v>17</v>
      </c>
      <c r="AS144" s="65" t="s">
        <v>19</v>
      </c>
      <c r="AT144" s="65" t="s">
        <v>20</v>
      </c>
      <c r="AU144" s="65" t="s">
        <v>18</v>
      </c>
      <c r="AV144" s="65" t="s">
        <v>21</v>
      </c>
      <c r="AW144" s="65" t="s">
        <v>50</v>
      </c>
    </row>
    <row r="145" spans="38:49" s="128" customFormat="1">
      <c r="AN145" s="128">
        <f t="shared" ref="AN145:AN150" si="128">AH135+AH123+AH111+AH99+AH87+AH75+AH64+AH52+AH40+AH28+AH16+AH4</f>
        <v>8</v>
      </c>
      <c r="AO145" s="128">
        <f>AO134+AO122+AO110+AO98+AO86+AO74+AO63+AO51+AO39+AO27+AO15+AO3</f>
        <v>183</v>
      </c>
      <c r="AP145" s="94">
        <v>1</v>
      </c>
      <c r="AQ145" s="128">
        <f>AQ134+AQ122+AQ110+AQ98+AQ86+AQ74+AQ63+AQ51+AQ39+AQ27+AQ15+AQ3</f>
        <v>0</v>
      </c>
      <c r="AR145" s="128">
        <f t="shared" ref="AR145:AV145" si="129">AR134+AR122+AR110+AR98+AR86+AR74+AR63+AR51+AR39+AR27+AR15+AR3</f>
        <v>63</v>
      </c>
      <c r="AS145" s="128">
        <f t="shared" si="129"/>
        <v>0</v>
      </c>
      <c r="AT145" s="128">
        <f t="shared" si="129"/>
        <v>60</v>
      </c>
      <c r="AU145" s="128">
        <f t="shared" si="129"/>
        <v>0</v>
      </c>
      <c r="AV145" s="128">
        <f t="shared" si="129"/>
        <v>60</v>
      </c>
      <c r="AW145" s="128">
        <f>AQ145*8+AR145*10+AS145*8+AT145*10+AU145*10+AV145*10</f>
        <v>1830</v>
      </c>
    </row>
    <row r="146" spans="38:49" s="128" customFormat="1">
      <c r="AM146" s="76"/>
      <c r="AN146" s="128">
        <f t="shared" si="128"/>
        <v>8</v>
      </c>
      <c r="AO146" s="128">
        <f t="shared" ref="AO146:AO150" si="130">AO135+AO123+AO111+AO99+AO87+AO75+AO64+AO52+AO40+AO28+AO16+AO4</f>
        <v>183</v>
      </c>
      <c r="AP146" s="94">
        <v>2</v>
      </c>
      <c r="AQ146" s="128">
        <f t="shared" ref="AQ146:AV150" si="131">AQ135+AQ123+AQ111+AQ99+AQ87+AQ75+AQ64+AQ52+AQ40+AQ28+AQ16+AQ4</f>
        <v>0</v>
      </c>
      <c r="AR146" s="128">
        <f t="shared" si="131"/>
        <v>53</v>
      </c>
      <c r="AS146" s="128">
        <f t="shared" si="131"/>
        <v>0</v>
      </c>
      <c r="AT146" s="128">
        <f t="shared" si="131"/>
        <v>70</v>
      </c>
      <c r="AU146" s="128">
        <f t="shared" si="131"/>
        <v>0</v>
      </c>
      <c r="AV146" s="128">
        <f t="shared" si="131"/>
        <v>60</v>
      </c>
      <c r="AW146" s="128">
        <f t="shared" ref="AW146:AW150" si="132">AQ146*8+AR146*10+AS146*8+AT146*10+AU146*10+AV146*10</f>
        <v>1830</v>
      </c>
    </row>
    <row r="147" spans="38:49" s="128" customFormat="1">
      <c r="AM147" s="76"/>
      <c r="AN147" s="128">
        <f t="shared" si="128"/>
        <v>8</v>
      </c>
      <c r="AO147" s="128">
        <f t="shared" si="130"/>
        <v>183</v>
      </c>
      <c r="AP147" s="94">
        <v>3</v>
      </c>
      <c r="AQ147" s="128">
        <f t="shared" si="131"/>
        <v>0</v>
      </c>
      <c r="AR147" s="128">
        <f t="shared" si="131"/>
        <v>60</v>
      </c>
      <c r="AS147" s="128">
        <f t="shared" si="131"/>
        <v>0</v>
      </c>
      <c r="AT147" s="128">
        <f t="shared" si="131"/>
        <v>60</v>
      </c>
      <c r="AU147" s="128">
        <f t="shared" si="131"/>
        <v>0</v>
      </c>
      <c r="AV147" s="128">
        <f t="shared" si="131"/>
        <v>63</v>
      </c>
      <c r="AW147" s="128">
        <f t="shared" si="132"/>
        <v>1830</v>
      </c>
    </row>
    <row r="148" spans="38:49" s="128" customFormat="1">
      <c r="AL148" s="65"/>
      <c r="AM148" s="76"/>
      <c r="AN148" s="128">
        <f t="shared" si="128"/>
        <v>8</v>
      </c>
      <c r="AO148" s="128">
        <f t="shared" si="130"/>
        <v>183</v>
      </c>
      <c r="AP148" s="94">
        <v>4</v>
      </c>
      <c r="AQ148" s="128">
        <f t="shared" si="131"/>
        <v>0</v>
      </c>
      <c r="AR148" s="128">
        <f t="shared" si="131"/>
        <v>63</v>
      </c>
      <c r="AS148" s="128">
        <f t="shared" si="131"/>
        <v>0</v>
      </c>
      <c r="AT148" s="128">
        <f t="shared" si="131"/>
        <v>59</v>
      </c>
      <c r="AU148" s="128">
        <f t="shared" si="131"/>
        <v>0</v>
      </c>
      <c r="AV148" s="128">
        <f t="shared" si="131"/>
        <v>61</v>
      </c>
      <c r="AW148" s="128">
        <f t="shared" si="132"/>
        <v>1830</v>
      </c>
    </row>
    <row r="149" spans="38:49" s="128" customFormat="1">
      <c r="AM149" s="76"/>
      <c r="AN149" s="128">
        <f t="shared" si="128"/>
        <v>8</v>
      </c>
      <c r="AO149" s="128">
        <f t="shared" si="130"/>
        <v>183</v>
      </c>
      <c r="AP149" s="94">
        <v>5</v>
      </c>
      <c r="AQ149" s="128">
        <f t="shared" si="131"/>
        <v>0</v>
      </c>
      <c r="AR149" s="128">
        <f t="shared" si="131"/>
        <v>61</v>
      </c>
      <c r="AS149" s="128">
        <f t="shared" si="131"/>
        <v>0</v>
      </c>
      <c r="AT149" s="128">
        <f t="shared" si="131"/>
        <v>63</v>
      </c>
      <c r="AU149" s="128">
        <f t="shared" si="131"/>
        <v>0</v>
      </c>
      <c r="AV149" s="128">
        <f t="shared" si="131"/>
        <v>59</v>
      </c>
      <c r="AW149" s="128">
        <f t="shared" si="132"/>
        <v>1830</v>
      </c>
    </row>
    <row r="150" spans="38:49" s="128" customFormat="1">
      <c r="AM150" s="76"/>
      <c r="AN150" s="128">
        <f t="shared" si="128"/>
        <v>8</v>
      </c>
      <c r="AO150" s="128">
        <f t="shared" si="130"/>
        <v>183</v>
      </c>
      <c r="AP150" s="94">
        <v>6</v>
      </c>
      <c r="AQ150" s="128">
        <f t="shared" si="131"/>
        <v>0</v>
      </c>
      <c r="AR150" s="128">
        <f t="shared" si="131"/>
        <v>59</v>
      </c>
      <c r="AS150" s="128">
        <f t="shared" si="131"/>
        <v>0</v>
      </c>
      <c r="AT150" s="128">
        <f t="shared" si="131"/>
        <v>61</v>
      </c>
      <c r="AU150" s="128">
        <f t="shared" si="131"/>
        <v>0</v>
      </c>
      <c r="AV150" s="128">
        <f t="shared" si="131"/>
        <v>63</v>
      </c>
      <c r="AW150" s="128">
        <f t="shared" si="132"/>
        <v>1830</v>
      </c>
    </row>
    <row r="151" spans="38:49" s="128" customFormat="1">
      <c r="AM151" s="76"/>
      <c r="AN151" s="76"/>
      <c r="AO151" s="200" t="s">
        <v>56</v>
      </c>
      <c r="AP151" s="200"/>
      <c r="AQ151" s="127">
        <f>AVERAGE(AQ145:AQ150)</f>
        <v>0</v>
      </c>
      <c r="AR151" s="128">
        <f t="shared" ref="AR151:AV151" si="133">AVERAGE(AR145:AR150)</f>
        <v>59.833333333333336</v>
      </c>
      <c r="AS151" s="127">
        <f t="shared" si="133"/>
        <v>0</v>
      </c>
      <c r="AT151" s="128">
        <f t="shared" si="133"/>
        <v>62.166666666666664</v>
      </c>
      <c r="AU151" s="128">
        <f t="shared" si="133"/>
        <v>0</v>
      </c>
      <c r="AV151" s="128">
        <f t="shared" si="133"/>
        <v>61</v>
      </c>
      <c r="AW151" s="128">
        <f>AVERAGE(AW145:AW150)</f>
        <v>1830</v>
      </c>
    </row>
    <row r="153" spans="38:49" s="128" customFormat="1">
      <c r="AM153" s="76"/>
      <c r="AN153" s="76"/>
      <c r="AU153" s="76"/>
      <c r="AV153" s="76"/>
    </row>
    <row r="154" spans="38:49" s="128" customFormat="1">
      <c r="AM154" s="76"/>
      <c r="AN154" s="76"/>
      <c r="AU154" s="76"/>
      <c r="AV154" s="76"/>
    </row>
    <row r="155" spans="38:49" s="128" customFormat="1">
      <c r="AM155" s="76"/>
      <c r="AN155" s="76"/>
      <c r="AU155" s="76"/>
      <c r="AV155" s="76"/>
    </row>
    <row r="156" spans="38:49" s="128" customFormat="1">
      <c r="AM156" s="76"/>
      <c r="AN156" s="76"/>
      <c r="AU156" s="76"/>
      <c r="AV156" s="76"/>
    </row>
    <row r="157" spans="38:49" s="128" customFormat="1">
      <c r="AM157" s="76"/>
      <c r="AN157" s="76"/>
      <c r="AU157" s="76"/>
      <c r="AV157" s="76"/>
    </row>
    <row r="158" spans="38:49" s="128" customFormat="1">
      <c r="AM158" s="76"/>
      <c r="AN158" s="76"/>
      <c r="AU158" s="76"/>
      <c r="AV158" s="76"/>
    </row>
  </sheetData>
  <mergeCells count="14">
    <mergeCell ref="C84:AG84"/>
    <mergeCell ref="C1:AG1"/>
    <mergeCell ref="C13:AE13"/>
    <mergeCell ref="AJ3:AL3"/>
    <mergeCell ref="C25:AG25"/>
    <mergeCell ref="C37:AF37"/>
    <mergeCell ref="C49:AG49"/>
    <mergeCell ref="C61:AF61"/>
    <mergeCell ref="C72:AG72"/>
    <mergeCell ref="C96:AF96"/>
    <mergeCell ref="C108:AG108"/>
    <mergeCell ref="C120:AF120"/>
    <mergeCell ref="C132:AG132"/>
    <mergeCell ref="AO151:AP151"/>
  </mergeCells>
  <conditionalFormatting sqref="C56 AD31:AE32 H138:H139 Z135:AA136 AA31:AA32 R44:S44 F43:G43 AA139 C4:AG9 X33 M31 M33 U33 J44:J45 S54:S55 C54 C126 C128 AG138 AG140">
    <cfRule type="cellIs" dxfId="1" priority="1" operator="equal">
      <formula>$F$6</formula>
    </cfRule>
  </conditionalFormatting>
  <conditionalFormatting sqref="C32:Z32 N31:Z31 C43:E43 H43:AF43 D56:AG56 C127:AF127 I138:AF138 C137:AF137 C52:AG53 AB31:AC32 AF31:AG32 C55:R55 C138:G139 I139:Z139 C135:Y136 AB136:AF136 K44:Q44 T44:AF44 C16:AE21 C28:AG30 C31:L31 C33:L33 Y33:Z33 V33:W33 N33:T33 AB33:AG33 C40:AF42 K45:AF45 C44:I45 D54:R54 T54:AG55 C57:AG57 C64:AF69 C111:AG116 C123:AF125 D126:AF126 D128:AF128 AB135:AG135 AB139:AG139 C99:AF104 C75:AG80 C87:AG92 AG136:AG137 C140:AF140">
    <cfRule type="cellIs" dxfId="0" priority="2" operator="equal">
      <formula>$AG$137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BE8F3-16C0-460B-BED2-14DF1D4604BC}">
  <sheetPr>
    <pageSetUpPr fitToPage="1"/>
  </sheetPr>
  <dimension ref="A1:AMH76"/>
  <sheetViews>
    <sheetView zoomScale="85" zoomScaleNormal="85" workbookViewId="0">
      <selection activeCell="AI16" sqref="AI16"/>
    </sheetView>
  </sheetViews>
  <sheetFormatPr defaultColWidth="11.42578125" defaultRowHeight="15"/>
  <cols>
    <col min="1" max="31" width="4.7109375" style="152" customWidth="1"/>
    <col min="32" max="32" width="5.7109375" style="152" customWidth="1"/>
    <col min="33" max="33" width="8.85546875" style="152" customWidth="1"/>
    <col min="34" max="34" width="12.140625" style="152" customWidth="1"/>
    <col min="35" max="36" width="9.7109375" style="152" customWidth="1"/>
    <col min="37" max="37" width="12.7109375" style="152" customWidth="1"/>
    <col min="38" max="38" width="12" style="152" customWidth="1"/>
    <col min="39" max="39" width="10.7109375" style="152" customWidth="1"/>
    <col min="40" max="40" width="11.140625" style="152" customWidth="1"/>
    <col min="41" max="58" width="4.7109375" style="152" customWidth="1"/>
    <col min="59" max="60" width="5.28515625" style="152" customWidth="1"/>
    <col min="61" max="1022" width="11.42578125" style="152"/>
    <col min="1023" max="16384" width="11.42578125" style="151"/>
  </cols>
  <sheetData>
    <row r="1" spans="1:60" s="169" customFormat="1" ht="15.75" thickBo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G1" s="220"/>
      <c r="AH1" s="220"/>
      <c r="AI1" s="220"/>
      <c r="AJ1" s="220"/>
      <c r="AK1" s="220"/>
      <c r="AL1" s="220"/>
      <c r="AM1" s="220"/>
      <c r="AN1" s="220"/>
      <c r="AO1" s="169" t="s">
        <v>61</v>
      </c>
      <c r="AP1" s="169" t="s">
        <v>97</v>
      </c>
      <c r="AQ1" s="169" t="s">
        <v>19</v>
      </c>
      <c r="AR1" s="169" t="s">
        <v>20</v>
      </c>
      <c r="AS1" s="169" t="s">
        <v>93</v>
      </c>
      <c r="AT1" s="169" t="s">
        <v>91</v>
      </c>
      <c r="AU1" s="169" t="s">
        <v>89</v>
      </c>
      <c r="AV1" s="169" t="s">
        <v>87</v>
      </c>
      <c r="AW1" s="169" t="s">
        <v>85</v>
      </c>
      <c r="AX1" s="169" t="s">
        <v>83</v>
      </c>
      <c r="AY1" s="169" t="s">
        <v>81</v>
      </c>
      <c r="AZ1" s="169" t="s">
        <v>79</v>
      </c>
      <c r="BA1" s="169" t="s">
        <v>77</v>
      </c>
      <c r="BB1" s="169" t="s">
        <v>75</v>
      </c>
      <c r="BC1" s="169" t="s">
        <v>73</v>
      </c>
      <c r="BD1" s="169" t="s">
        <v>71</v>
      </c>
      <c r="BE1" s="169" t="s">
        <v>69</v>
      </c>
      <c r="BF1" s="169" t="s">
        <v>67</v>
      </c>
      <c r="BG1" s="169" t="s">
        <v>64</v>
      </c>
      <c r="BH1" s="169" t="s">
        <v>63</v>
      </c>
    </row>
    <row r="2" spans="1:60">
      <c r="A2" s="175" t="s">
        <v>9</v>
      </c>
      <c r="B2" s="165" t="s">
        <v>10</v>
      </c>
      <c r="C2" s="165" t="s">
        <v>11</v>
      </c>
      <c r="D2" s="165" t="s">
        <v>12</v>
      </c>
      <c r="E2" s="165" t="s">
        <v>13</v>
      </c>
      <c r="F2" s="167" t="s">
        <v>14</v>
      </c>
      <c r="G2" s="166" t="s">
        <v>15</v>
      </c>
      <c r="H2" s="165" t="s">
        <v>9</v>
      </c>
      <c r="I2" s="165" t="s">
        <v>10</v>
      </c>
      <c r="J2" s="165" t="s">
        <v>11</v>
      </c>
      <c r="K2" s="165" t="s">
        <v>12</v>
      </c>
      <c r="L2" s="165" t="s">
        <v>13</v>
      </c>
      <c r="M2" s="166" t="s">
        <v>14</v>
      </c>
      <c r="N2" s="166" t="s">
        <v>15</v>
      </c>
      <c r="O2" s="165" t="s">
        <v>9</v>
      </c>
      <c r="P2" s="165" t="s">
        <v>10</v>
      </c>
      <c r="Q2" s="165" t="s">
        <v>11</v>
      </c>
      <c r="R2" s="165" t="s">
        <v>12</v>
      </c>
      <c r="S2" s="165" t="s">
        <v>13</v>
      </c>
      <c r="T2" s="166" t="s">
        <v>14</v>
      </c>
      <c r="U2" s="166" t="s">
        <v>15</v>
      </c>
      <c r="V2" s="165" t="s">
        <v>9</v>
      </c>
      <c r="W2" s="165" t="s">
        <v>10</v>
      </c>
      <c r="X2" s="165" t="s">
        <v>11</v>
      </c>
      <c r="Y2" s="165" t="s">
        <v>12</v>
      </c>
      <c r="Z2" s="165" t="s">
        <v>13</v>
      </c>
      <c r="AA2" s="166" t="s">
        <v>14</v>
      </c>
      <c r="AB2" s="166" t="s">
        <v>15</v>
      </c>
      <c r="AC2" s="165" t="s">
        <v>9</v>
      </c>
      <c r="AD2" s="165" t="s">
        <v>10</v>
      </c>
      <c r="AE2" s="182" t="s">
        <v>11</v>
      </c>
      <c r="AG2" s="221"/>
      <c r="AH2" s="221"/>
      <c r="AI2" s="220"/>
      <c r="AJ2" s="220"/>
      <c r="AK2" s="220"/>
      <c r="AL2" s="220"/>
      <c r="AM2" s="220"/>
      <c r="AN2" s="220"/>
      <c r="AO2" s="152">
        <f>COUNTIF($A4:$AE70,"T1")</f>
        <v>75</v>
      </c>
      <c r="AP2" s="152">
        <f>COUNTIF($A4:$AE70,"T2")</f>
        <v>2</v>
      </c>
      <c r="AQ2" s="152">
        <f>COUNTIF($A4:$AE70,"T3")</f>
        <v>5</v>
      </c>
      <c r="AR2" s="152">
        <f>COUNTIF($A4:$AE70,"T4")</f>
        <v>1</v>
      </c>
      <c r="AS2" s="152">
        <f>COUNTIF($A4:$AE70,"T5")</f>
        <v>5</v>
      </c>
      <c r="AT2" s="152">
        <f>COUNTIF($A4:$AE70,"T6")</f>
        <v>7</v>
      </c>
      <c r="AU2" s="152">
        <f>COUNTIF($A4:$AE70,"T7")</f>
        <v>8</v>
      </c>
      <c r="AV2" s="152">
        <f>COUNTIF($A4:$AE70,"T8")</f>
        <v>7</v>
      </c>
      <c r="AW2" s="152">
        <f>COUNTIF($A4:$AE70,"T9")</f>
        <v>8</v>
      </c>
      <c r="AX2" s="152">
        <f>COUNTIF($A4:$AE70,"T10")</f>
        <v>15</v>
      </c>
      <c r="AY2" s="152">
        <f>COUNTIF($A4:$AE70,"T11")</f>
        <v>12</v>
      </c>
      <c r="AZ2" s="152">
        <f>COUNTIF($A4:$AE70,"T12")</f>
        <v>6</v>
      </c>
      <c r="BA2" s="152">
        <f>COUNTIF($A4:$AE70,"T13")</f>
        <v>6</v>
      </c>
      <c r="BB2" s="152">
        <f>COUNTIF($A4:$AE70,"T14")</f>
        <v>4</v>
      </c>
      <c r="BC2" s="152">
        <f>COUNTIF($A4:$AE70,"T15")</f>
        <v>5</v>
      </c>
      <c r="BD2" s="152">
        <f>COUNTIF($A4:$AE70,"T16")</f>
        <v>4</v>
      </c>
      <c r="BE2" s="152">
        <f>COUNTIF($A4:$AE70,"T17")</f>
        <v>4</v>
      </c>
      <c r="BF2" s="152">
        <f>COUNTIF($A4:$AE70,"T18")</f>
        <v>4</v>
      </c>
      <c r="BG2" s="152">
        <f>COUNTIF($A4:$AE70,"T19")</f>
        <v>5</v>
      </c>
      <c r="BH2" s="152">
        <f>COUNTIF($A4:$AE70,"T20")</f>
        <v>4</v>
      </c>
    </row>
    <row r="3" spans="1:60">
      <c r="A3" s="173">
        <v>1</v>
      </c>
      <c r="B3" s="160">
        <v>2</v>
      </c>
      <c r="C3" s="160">
        <v>3</v>
      </c>
      <c r="D3" s="160">
        <v>4</v>
      </c>
      <c r="E3" s="160">
        <v>5</v>
      </c>
      <c r="F3" s="162">
        <v>6</v>
      </c>
      <c r="G3" s="161">
        <v>7</v>
      </c>
      <c r="H3" s="160">
        <v>8</v>
      </c>
      <c r="I3" s="160">
        <v>9</v>
      </c>
      <c r="J3" s="160">
        <v>10</v>
      </c>
      <c r="K3" s="160">
        <v>11</v>
      </c>
      <c r="L3" s="160">
        <v>12</v>
      </c>
      <c r="M3" s="161">
        <v>13</v>
      </c>
      <c r="N3" s="161">
        <v>14</v>
      </c>
      <c r="O3" s="160">
        <v>15</v>
      </c>
      <c r="P3" s="160">
        <v>16</v>
      </c>
      <c r="Q3" s="160">
        <v>17</v>
      </c>
      <c r="R3" s="160">
        <v>18</v>
      </c>
      <c r="S3" s="160">
        <v>19</v>
      </c>
      <c r="T3" s="161">
        <v>20</v>
      </c>
      <c r="U3" s="161">
        <v>21</v>
      </c>
      <c r="V3" s="160">
        <v>22</v>
      </c>
      <c r="W3" s="160">
        <v>23</v>
      </c>
      <c r="X3" s="160">
        <v>24</v>
      </c>
      <c r="Y3" s="160">
        <v>25</v>
      </c>
      <c r="Z3" s="160">
        <v>26</v>
      </c>
      <c r="AA3" s="161">
        <v>27</v>
      </c>
      <c r="AB3" s="161">
        <v>28</v>
      </c>
      <c r="AC3" s="160">
        <v>29</v>
      </c>
      <c r="AD3" s="160">
        <v>30</v>
      </c>
      <c r="AE3" s="180">
        <v>31</v>
      </c>
    </row>
    <row r="4" spans="1:60" ht="15.75" thickBot="1">
      <c r="A4" s="171" t="s">
        <v>61</v>
      </c>
      <c r="B4" s="155"/>
      <c r="C4" s="155" t="s">
        <v>61</v>
      </c>
      <c r="D4" s="155"/>
      <c r="E4" s="155"/>
      <c r="F4" s="157" t="s">
        <v>61</v>
      </c>
      <c r="G4" s="156" t="s">
        <v>61</v>
      </c>
      <c r="H4" s="155"/>
      <c r="I4" s="155" t="s">
        <v>61</v>
      </c>
      <c r="J4" s="155"/>
      <c r="K4" s="155" t="s">
        <v>61</v>
      </c>
      <c r="L4" s="155" t="s">
        <v>61</v>
      </c>
      <c r="M4" s="156"/>
      <c r="N4" s="156"/>
      <c r="O4" s="155" t="s">
        <v>61</v>
      </c>
      <c r="P4" s="155"/>
      <c r="Q4" s="155" t="s">
        <v>61</v>
      </c>
      <c r="R4" s="155"/>
      <c r="S4" s="155"/>
      <c r="T4" s="156" t="s">
        <v>61</v>
      </c>
      <c r="U4" s="156" t="s">
        <v>61</v>
      </c>
      <c r="V4" s="155"/>
      <c r="W4" s="155" t="s">
        <v>61</v>
      </c>
      <c r="X4" s="155"/>
      <c r="Y4" s="155" t="s">
        <v>61</v>
      </c>
      <c r="Z4" s="155" t="s">
        <v>61</v>
      </c>
      <c r="AA4" s="156"/>
      <c r="AB4" s="156"/>
      <c r="AC4" s="155" t="s">
        <v>61</v>
      </c>
      <c r="AD4" s="155"/>
      <c r="AE4" s="178" t="s">
        <v>61</v>
      </c>
      <c r="AG4" s="177" t="s">
        <v>61</v>
      </c>
      <c r="AH4" s="177" t="s">
        <v>98</v>
      </c>
      <c r="AI4" s="198">
        <v>0.29166666666666702</v>
      </c>
      <c r="AJ4" s="199"/>
      <c r="AK4" s="198"/>
    </row>
    <row r="5" spans="1:60">
      <c r="AG5" s="177" t="s">
        <v>97</v>
      </c>
      <c r="AH5" s="187" t="s">
        <v>96</v>
      </c>
      <c r="AI5" s="198">
        <v>0.29166666666666702</v>
      </c>
      <c r="AJ5" s="199"/>
      <c r="AK5" s="198"/>
    </row>
    <row r="6" spans="1:60">
      <c r="AG6" s="177" t="s">
        <v>19</v>
      </c>
      <c r="AH6" s="177" t="s">
        <v>95</v>
      </c>
      <c r="AI6" s="198">
        <v>0.38541666666666702</v>
      </c>
      <c r="AJ6" s="199"/>
      <c r="AK6" s="198"/>
    </row>
    <row r="7" spans="1:60" ht="15.75" thickBot="1">
      <c r="A7" s="222" t="s">
        <v>1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169"/>
      <c r="AG7" s="177" t="s">
        <v>20</v>
      </c>
      <c r="AH7" s="177" t="s">
        <v>94</v>
      </c>
      <c r="AI7" s="198">
        <v>0.39583333333333298</v>
      </c>
      <c r="AJ7" s="199"/>
      <c r="AK7" s="198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</row>
    <row r="8" spans="1:60">
      <c r="A8" s="183" t="s">
        <v>12</v>
      </c>
      <c r="B8" s="165" t="s">
        <v>13</v>
      </c>
      <c r="C8" s="166" t="s">
        <v>14</v>
      </c>
      <c r="D8" s="166" t="s">
        <v>15</v>
      </c>
      <c r="E8" s="165" t="s">
        <v>9</v>
      </c>
      <c r="F8" s="165" t="s">
        <v>10</v>
      </c>
      <c r="G8" s="165" t="s">
        <v>11</v>
      </c>
      <c r="H8" s="165" t="s">
        <v>12</v>
      </c>
      <c r="I8" s="165" t="s">
        <v>13</v>
      </c>
      <c r="J8" s="166" t="s">
        <v>14</v>
      </c>
      <c r="K8" s="166" t="s">
        <v>15</v>
      </c>
      <c r="L8" s="165" t="s">
        <v>9</v>
      </c>
      <c r="M8" s="165" t="s">
        <v>10</v>
      </c>
      <c r="N8" s="165" t="s">
        <v>11</v>
      </c>
      <c r="O8" s="165" t="s">
        <v>12</v>
      </c>
      <c r="P8" s="165" t="s">
        <v>13</v>
      </c>
      <c r="Q8" s="166" t="s">
        <v>14</v>
      </c>
      <c r="R8" s="166" t="s">
        <v>15</v>
      </c>
      <c r="S8" s="165" t="s">
        <v>9</v>
      </c>
      <c r="T8" s="165" t="s">
        <v>10</v>
      </c>
      <c r="U8" s="165" t="s">
        <v>11</v>
      </c>
      <c r="V8" s="165" t="s">
        <v>12</v>
      </c>
      <c r="W8" s="165" t="s">
        <v>13</v>
      </c>
      <c r="X8" s="166" t="s">
        <v>14</v>
      </c>
      <c r="Y8" s="166" t="s">
        <v>15</v>
      </c>
      <c r="Z8" s="165" t="s">
        <v>9</v>
      </c>
      <c r="AA8" s="165" t="s">
        <v>10</v>
      </c>
      <c r="AB8" s="165" t="s">
        <v>11</v>
      </c>
      <c r="AC8" s="182" t="s">
        <v>12</v>
      </c>
      <c r="AG8" s="177" t="s">
        <v>93</v>
      </c>
      <c r="AH8" s="177" t="s">
        <v>92</v>
      </c>
      <c r="AI8" s="198">
        <v>0.41666666666666702</v>
      </c>
      <c r="AJ8" s="199"/>
      <c r="AK8" s="198"/>
    </row>
    <row r="9" spans="1:60">
      <c r="A9" s="181">
        <v>1</v>
      </c>
      <c r="B9" s="160">
        <v>2</v>
      </c>
      <c r="C9" s="161">
        <v>3</v>
      </c>
      <c r="D9" s="161">
        <v>4</v>
      </c>
      <c r="E9" s="160">
        <v>5</v>
      </c>
      <c r="F9" s="160">
        <v>6</v>
      </c>
      <c r="G9" s="160">
        <v>7</v>
      </c>
      <c r="H9" s="160">
        <v>8</v>
      </c>
      <c r="I9" s="160">
        <v>9</v>
      </c>
      <c r="J9" s="161">
        <v>10</v>
      </c>
      <c r="K9" s="161">
        <v>11</v>
      </c>
      <c r="L9" s="160">
        <v>12</v>
      </c>
      <c r="M9" s="160">
        <v>13</v>
      </c>
      <c r="N9" s="160">
        <v>14</v>
      </c>
      <c r="O9" s="160">
        <v>15</v>
      </c>
      <c r="P9" s="160">
        <v>16</v>
      </c>
      <c r="Q9" s="161">
        <v>17</v>
      </c>
      <c r="R9" s="161">
        <v>18</v>
      </c>
      <c r="S9" s="160">
        <v>19</v>
      </c>
      <c r="T9" s="160">
        <v>20</v>
      </c>
      <c r="U9" s="160">
        <v>21</v>
      </c>
      <c r="V9" s="160">
        <v>22</v>
      </c>
      <c r="W9" s="160">
        <v>23</v>
      </c>
      <c r="X9" s="161">
        <v>24</v>
      </c>
      <c r="Y9" s="161">
        <v>25</v>
      </c>
      <c r="Z9" s="160">
        <v>26</v>
      </c>
      <c r="AA9" s="160">
        <v>27</v>
      </c>
      <c r="AB9" s="160">
        <v>28</v>
      </c>
      <c r="AC9" s="180">
        <v>29</v>
      </c>
      <c r="AG9" s="177" t="s">
        <v>91</v>
      </c>
      <c r="AH9" s="177" t="s">
        <v>90</v>
      </c>
      <c r="AI9" s="198">
        <v>0.42708333333333298</v>
      </c>
      <c r="AJ9" s="199"/>
      <c r="AK9" s="198"/>
    </row>
    <row r="10" spans="1:60" s="169" customFormat="1" ht="15.75" thickBot="1">
      <c r="A10" s="179"/>
      <c r="B10" s="155"/>
      <c r="C10" s="156" t="s">
        <v>61</v>
      </c>
      <c r="D10" s="156" t="s">
        <v>61</v>
      </c>
      <c r="E10" s="155"/>
      <c r="F10" s="155" t="s">
        <v>61</v>
      </c>
      <c r="G10" s="155"/>
      <c r="H10" s="155" t="s">
        <v>61</v>
      </c>
      <c r="I10" s="155" t="s">
        <v>61</v>
      </c>
      <c r="J10" s="156"/>
      <c r="K10" s="156"/>
      <c r="L10" s="155" t="s">
        <v>61</v>
      </c>
      <c r="M10" s="155"/>
      <c r="N10" s="155" t="s">
        <v>61</v>
      </c>
      <c r="O10" s="155" t="s">
        <v>61</v>
      </c>
      <c r="P10" s="155"/>
      <c r="Q10" s="156" t="s">
        <v>61</v>
      </c>
      <c r="R10" s="156" t="s">
        <v>61</v>
      </c>
      <c r="S10" s="155"/>
      <c r="T10" s="155" t="s">
        <v>61</v>
      </c>
      <c r="U10" s="155"/>
      <c r="V10" s="155" t="s">
        <v>61</v>
      </c>
      <c r="W10" s="155" t="s">
        <v>61</v>
      </c>
      <c r="X10" s="156"/>
      <c r="Y10" s="156"/>
      <c r="Z10" s="155" t="s">
        <v>61</v>
      </c>
      <c r="AA10" s="155"/>
      <c r="AB10" s="155" t="s">
        <v>61</v>
      </c>
      <c r="AC10" s="178" t="s">
        <v>61</v>
      </c>
      <c r="AD10" s="153"/>
      <c r="AE10" s="152"/>
      <c r="AF10" s="152"/>
      <c r="AG10" s="177" t="s">
        <v>89</v>
      </c>
      <c r="AH10" s="177" t="s">
        <v>88</v>
      </c>
      <c r="AI10" s="198">
        <v>0.4375</v>
      </c>
      <c r="AJ10" s="199"/>
      <c r="AK10" s="198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</row>
    <row r="11" spans="1:60">
      <c r="AG11" s="177" t="s">
        <v>87</v>
      </c>
      <c r="AH11" s="177" t="s">
        <v>86</v>
      </c>
      <c r="AI11" s="198">
        <v>0.44791666666666702</v>
      </c>
      <c r="AJ11" s="199"/>
      <c r="AK11" s="198"/>
    </row>
    <row r="12" spans="1:60">
      <c r="AG12" s="177" t="s">
        <v>85</v>
      </c>
      <c r="AH12" s="177" t="s">
        <v>84</v>
      </c>
      <c r="AI12" s="198">
        <v>0.45833333333333298</v>
      </c>
      <c r="AJ12" s="199"/>
      <c r="AK12" s="198"/>
      <c r="AL12" s="153"/>
    </row>
    <row r="13" spans="1:60" ht="15.75" thickBot="1">
      <c r="A13" s="222" t="s">
        <v>2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169"/>
      <c r="AG13" s="177" t="s">
        <v>83</v>
      </c>
      <c r="AH13" s="177" t="s">
        <v>82</v>
      </c>
      <c r="AI13" s="198">
        <v>0.46875</v>
      </c>
      <c r="AJ13" s="199"/>
      <c r="AK13" s="198"/>
    </row>
    <row r="14" spans="1:60">
      <c r="A14" s="183" t="s">
        <v>13</v>
      </c>
      <c r="B14" s="166" t="s">
        <v>14</v>
      </c>
      <c r="C14" s="166" t="s">
        <v>15</v>
      </c>
      <c r="D14" s="165" t="s">
        <v>9</v>
      </c>
      <c r="E14" s="165" t="s">
        <v>10</v>
      </c>
      <c r="F14" s="165" t="s">
        <v>11</v>
      </c>
      <c r="G14" s="165" t="s">
        <v>12</v>
      </c>
      <c r="H14" s="165" t="s">
        <v>13</v>
      </c>
      <c r="I14" s="166" t="s">
        <v>14</v>
      </c>
      <c r="J14" s="174" t="s">
        <v>15</v>
      </c>
      <c r="K14" s="183" t="s">
        <v>9</v>
      </c>
      <c r="L14" s="165" t="s">
        <v>10</v>
      </c>
      <c r="M14" s="165" t="s">
        <v>11</v>
      </c>
      <c r="N14" s="182" t="s">
        <v>12</v>
      </c>
      <c r="O14" s="183" t="s">
        <v>13</v>
      </c>
      <c r="P14" s="166" t="s">
        <v>14</v>
      </c>
      <c r="Q14" s="166" t="s">
        <v>15</v>
      </c>
      <c r="R14" s="165" t="s">
        <v>9</v>
      </c>
      <c r="S14" s="165" t="s">
        <v>10</v>
      </c>
      <c r="T14" s="165" t="s">
        <v>11</v>
      </c>
      <c r="U14" s="165" t="s">
        <v>12</v>
      </c>
      <c r="V14" s="182" t="s">
        <v>13</v>
      </c>
      <c r="W14" s="168" t="s">
        <v>14</v>
      </c>
      <c r="X14" s="166" t="s">
        <v>15</v>
      </c>
      <c r="Y14" s="165" t="s">
        <v>9</v>
      </c>
      <c r="Z14" s="182" t="s">
        <v>10</v>
      </c>
      <c r="AA14" s="183" t="s">
        <v>11</v>
      </c>
      <c r="AB14" s="167" t="s">
        <v>12</v>
      </c>
      <c r="AC14" s="167" t="s">
        <v>13</v>
      </c>
      <c r="AD14" s="166" t="s">
        <v>14</v>
      </c>
      <c r="AE14" s="174" t="s">
        <v>15</v>
      </c>
      <c r="AG14" s="177" t="s">
        <v>81</v>
      </c>
      <c r="AH14" s="177" t="s">
        <v>80</v>
      </c>
      <c r="AI14" s="198">
        <v>0.47916666666666702</v>
      </c>
      <c r="AJ14" s="199"/>
      <c r="AK14" s="198"/>
    </row>
    <row r="15" spans="1:60">
      <c r="A15" s="181">
        <v>1</v>
      </c>
      <c r="B15" s="161">
        <v>2</v>
      </c>
      <c r="C15" s="161">
        <v>3</v>
      </c>
      <c r="D15" s="160">
        <v>4</v>
      </c>
      <c r="E15" s="160">
        <v>5</v>
      </c>
      <c r="F15" s="160">
        <v>6</v>
      </c>
      <c r="G15" s="160">
        <v>7</v>
      </c>
      <c r="H15" s="160">
        <v>8</v>
      </c>
      <c r="I15" s="161">
        <v>9</v>
      </c>
      <c r="J15" s="172">
        <v>10</v>
      </c>
      <c r="K15" s="181">
        <v>11</v>
      </c>
      <c r="L15" s="160">
        <v>12</v>
      </c>
      <c r="M15" s="160">
        <v>13</v>
      </c>
      <c r="N15" s="180">
        <v>14</v>
      </c>
      <c r="O15" s="181">
        <v>15</v>
      </c>
      <c r="P15" s="161">
        <v>16</v>
      </c>
      <c r="Q15" s="161">
        <v>17</v>
      </c>
      <c r="R15" s="160">
        <v>18</v>
      </c>
      <c r="S15" s="160">
        <v>19</v>
      </c>
      <c r="T15" s="160">
        <v>20</v>
      </c>
      <c r="U15" s="160">
        <v>21</v>
      </c>
      <c r="V15" s="180">
        <v>22</v>
      </c>
      <c r="W15" s="163">
        <v>23</v>
      </c>
      <c r="X15" s="161">
        <v>24</v>
      </c>
      <c r="Y15" s="160">
        <v>25</v>
      </c>
      <c r="Z15" s="180">
        <v>26</v>
      </c>
      <c r="AA15" s="181">
        <v>27</v>
      </c>
      <c r="AB15" s="162">
        <v>28</v>
      </c>
      <c r="AC15" s="162">
        <v>29</v>
      </c>
      <c r="AD15" s="161">
        <v>30</v>
      </c>
      <c r="AE15" s="172">
        <v>31</v>
      </c>
      <c r="AG15" s="177" t="s">
        <v>79</v>
      </c>
      <c r="AH15" s="177" t="s">
        <v>78</v>
      </c>
      <c r="AI15" s="198">
        <v>0.47916666666666702</v>
      </c>
      <c r="AJ15" s="199"/>
      <c r="AK15" s="198"/>
    </row>
    <row r="16" spans="1:60" ht="15.75" thickBot="1">
      <c r="A16" s="179"/>
      <c r="B16" s="156" t="s">
        <v>61</v>
      </c>
      <c r="C16" s="156" t="s">
        <v>61</v>
      </c>
      <c r="D16" s="155"/>
      <c r="E16" s="155" t="s">
        <v>61</v>
      </c>
      <c r="F16" s="155"/>
      <c r="G16" s="155" t="s">
        <v>61</v>
      </c>
      <c r="H16" s="155" t="s">
        <v>61</v>
      </c>
      <c r="I16" s="156"/>
      <c r="J16" s="170"/>
      <c r="K16" s="179" t="s">
        <v>97</v>
      </c>
      <c r="L16" s="155"/>
      <c r="M16" s="155" t="s">
        <v>97</v>
      </c>
      <c r="N16" s="178"/>
      <c r="O16" s="179"/>
      <c r="P16" s="156" t="s">
        <v>19</v>
      </c>
      <c r="Q16" s="156" t="s">
        <v>19</v>
      </c>
      <c r="R16" s="155"/>
      <c r="S16" s="155" t="s">
        <v>19</v>
      </c>
      <c r="T16" s="155"/>
      <c r="U16" s="155" t="s">
        <v>19</v>
      </c>
      <c r="V16" s="178" t="s">
        <v>19</v>
      </c>
      <c r="W16" s="158"/>
      <c r="X16" s="156"/>
      <c r="Y16" s="155" t="s">
        <v>20</v>
      </c>
      <c r="Z16" s="178"/>
      <c r="AA16" s="179" t="s">
        <v>93</v>
      </c>
      <c r="AB16" s="157"/>
      <c r="AC16" s="157"/>
      <c r="AD16" s="156" t="s">
        <v>93</v>
      </c>
      <c r="AE16" s="170" t="s">
        <v>93</v>
      </c>
      <c r="AG16" s="177" t="s">
        <v>77</v>
      </c>
      <c r="AH16" s="177" t="s">
        <v>76</v>
      </c>
      <c r="AI16" s="198">
        <v>0.47916666666666702</v>
      </c>
      <c r="AJ16" s="199"/>
      <c r="AK16" s="198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</row>
    <row r="17" spans="1:48">
      <c r="AG17" s="177" t="s">
        <v>75</v>
      </c>
      <c r="AH17" s="177" t="s">
        <v>74</v>
      </c>
      <c r="AI17" s="198">
        <v>0.47916666666666702</v>
      </c>
      <c r="AJ17" s="199"/>
      <c r="AK17" s="198"/>
    </row>
    <row r="18" spans="1:48">
      <c r="AG18" s="177" t="s">
        <v>73</v>
      </c>
      <c r="AH18" s="177" t="s">
        <v>72</v>
      </c>
      <c r="AI18" s="198">
        <v>0.47916666666666702</v>
      </c>
      <c r="AJ18" s="199"/>
      <c r="AK18" s="198"/>
    </row>
    <row r="19" spans="1:48" s="169" customFormat="1" ht="15.75" thickBot="1">
      <c r="A19" s="222" t="s">
        <v>3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G19" s="177" t="s">
        <v>71</v>
      </c>
      <c r="AH19" s="177" t="s">
        <v>70</v>
      </c>
      <c r="AI19" s="198">
        <v>0.46875</v>
      </c>
      <c r="AJ19" s="199"/>
      <c r="AK19" s="198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</row>
    <row r="20" spans="1:48">
      <c r="A20" s="183" t="s">
        <v>9</v>
      </c>
      <c r="B20" s="165" t="s">
        <v>10</v>
      </c>
      <c r="C20" s="165" t="s">
        <v>11</v>
      </c>
      <c r="D20" s="182" t="s">
        <v>12</v>
      </c>
      <c r="E20" s="183" t="s">
        <v>13</v>
      </c>
      <c r="F20" s="166" t="s">
        <v>14</v>
      </c>
      <c r="G20" s="166" t="s">
        <v>15</v>
      </c>
      <c r="H20" s="165" t="s">
        <v>9</v>
      </c>
      <c r="I20" s="165" t="s">
        <v>10</v>
      </c>
      <c r="J20" s="165" t="s">
        <v>11</v>
      </c>
      <c r="K20" s="165" t="s">
        <v>12</v>
      </c>
      <c r="L20" s="165" t="s">
        <v>13</v>
      </c>
      <c r="M20" s="166" t="s">
        <v>14</v>
      </c>
      <c r="N20" s="166" t="s">
        <v>15</v>
      </c>
      <c r="O20" s="165" t="s">
        <v>9</v>
      </c>
      <c r="P20" s="165" t="s">
        <v>10</v>
      </c>
      <c r="Q20" s="182" t="s">
        <v>11</v>
      </c>
      <c r="R20" s="183" t="s">
        <v>12</v>
      </c>
      <c r="S20" s="165" t="s">
        <v>13</v>
      </c>
      <c r="T20" s="166" t="s">
        <v>14</v>
      </c>
      <c r="U20" s="166" t="s">
        <v>15</v>
      </c>
      <c r="V20" s="165" t="s">
        <v>9</v>
      </c>
      <c r="W20" s="165" t="s">
        <v>10</v>
      </c>
      <c r="X20" s="165" t="s">
        <v>11</v>
      </c>
      <c r="Y20" s="165" t="s">
        <v>12</v>
      </c>
      <c r="Z20" s="165" t="s">
        <v>13</v>
      </c>
      <c r="AA20" s="166" t="s">
        <v>14</v>
      </c>
      <c r="AB20" s="166" t="s">
        <v>15</v>
      </c>
      <c r="AC20" s="165" t="s">
        <v>9</v>
      </c>
      <c r="AD20" s="182" t="s">
        <v>10</v>
      </c>
      <c r="AG20" s="177" t="s">
        <v>69</v>
      </c>
      <c r="AH20" s="177" t="s">
        <v>68</v>
      </c>
      <c r="AI20" s="198">
        <v>0.45833333333333298</v>
      </c>
      <c r="AJ20" s="199"/>
      <c r="AK20" s="198"/>
    </row>
    <row r="21" spans="1:48">
      <c r="A21" s="181">
        <v>1</v>
      </c>
      <c r="B21" s="160">
        <v>2</v>
      </c>
      <c r="C21" s="160">
        <v>3</v>
      </c>
      <c r="D21" s="180">
        <v>4</v>
      </c>
      <c r="E21" s="181">
        <v>5</v>
      </c>
      <c r="F21" s="161">
        <v>6</v>
      </c>
      <c r="G21" s="161">
        <v>7</v>
      </c>
      <c r="H21" s="160">
        <v>8</v>
      </c>
      <c r="I21" s="160">
        <v>9</v>
      </c>
      <c r="J21" s="160">
        <v>10</v>
      </c>
      <c r="K21" s="160">
        <v>11</v>
      </c>
      <c r="L21" s="160">
        <v>12</v>
      </c>
      <c r="M21" s="161">
        <v>13</v>
      </c>
      <c r="N21" s="161">
        <v>14</v>
      </c>
      <c r="O21" s="160">
        <v>15</v>
      </c>
      <c r="P21" s="160">
        <v>16</v>
      </c>
      <c r="Q21" s="180">
        <v>17</v>
      </c>
      <c r="R21" s="181">
        <v>18</v>
      </c>
      <c r="S21" s="160">
        <v>19</v>
      </c>
      <c r="T21" s="161">
        <v>20</v>
      </c>
      <c r="U21" s="161">
        <v>21</v>
      </c>
      <c r="V21" s="160">
        <v>22</v>
      </c>
      <c r="W21" s="160">
        <v>23</v>
      </c>
      <c r="X21" s="160">
        <v>24</v>
      </c>
      <c r="Y21" s="160">
        <v>25</v>
      </c>
      <c r="Z21" s="160">
        <v>26</v>
      </c>
      <c r="AA21" s="161">
        <v>27</v>
      </c>
      <c r="AB21" s="161">
        <v>28</v>
      </c>
      <c r="AC21" s="160">
        <v>29</v>
      </c>
      <c r="AD21" s="180">
        <v>30</v>
      </c>
      <c r="AG21" s="177" t="s">
        <v>67</v>
      </c>
      <c r="AH21" s="177" t="s">
        <v>66</v>
      </c>
      <c r="AI21" s="198">
        <v>0.44791666666666702</v>
      </c>
      <c r="AJ21" s="199"/>
      <c r="AK21" s="198"/>
    </row>
    <row r="22" spans="1:48" ht="15.75" thickBot="1">
      <c r="A22" s="179"/>
      <c r="B22" s="155" t="s">
        <v>93</v>
      </c>
      <c r="C22" s="155"/>
      <c r="D22" s="178" t="s">
        <v>93</v>
      </c>
      <c r="E22" s="179" t="s">
        <v>91</v>
      </c>
      <c r="F22" s="156"/>
      <c r="G22" s="156"/>
      <c r="H22" s="155" t="s">
        <v>91</v>
      </c>
      <c r="I22" s="155"/>
      <c r="J22" s="155" t="s">
        <v>91</v>
      </c>
      <c r="K22" s="155" t="s">
        <v>91</v>
      </c>
      <c r="L22" s="155"/>
      <c r="M22" s="156" t="s">
        <v>91</v>
      </c>
      <c r="N22" s="156" t="s">
        <v>91</v>
      </c>
      <c r="O22" s="155"/>
      <c r="P22" s="155" t="s">
        <v>91</v>
      </c>
      <c r="Q22" s="178"/>
      <c r="R22" s="179" t="s">
        <v>89</v>
      </c>
      <c r="S22" s="155" t="s">
        <v>89</v>
      </c>
      <c r="T22" s="156"/>
      <c r="U22" s="156"/>
      <c r="V22" s="155" t="s">
        <v>89</v>
      </c>
      <c r="W22" s="155"/>
      <c r="X22" s="155" t="s">
        <v>89</v>
      </c>
      <c r="Y22" s="155" t="s">
        <v>89</v>
      </c>
      <c r="Z22" s="155"/>
      <c r="AA22" s="156" t="s">
        <v>89</v>
      </c>
      <c r="AB22" s="156" t="s">
        <v>89</v>
      </c>
      <c r="AC22" s="155"/>
      <c r="AD22" s="178" t="s">
        <v>89</v>
      </c>
      <c r="AE22" s="153"/>
      <c r="AG22" s="177" t="s">
        <v>64</v>
      </c>
      <c r="AH22" s="177" t="s">
        <v>65</v>
      </c>
      <c r="AI22" s="198">
        <v>0.4375</v>
      </c>
      <c r="AK22" s="198"/>
    </row>
    <row r="23" spans="1:48">
      <c r="AG23" s="177" t="s">
        <v>63</v>
      </c>
      <c r="AH23" s="177" t="s">
        <v>62</v>
      </c>
      <c r="AI23" s="198">
        <v>0.42708333333333298</v>
      </c>
      <c r="AK23" s="198"/>
    </row>
    <row r="24" spans="1:48">
      <c r="AK24" s="197"/>
    </row>
    <row r="25" spans="1:48" ht="15.75" thickBot="1">
      <c r="A25" s="222" t="s">
        <v>4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</row>
    <row r="26" spans="1:48">
      <c r="A26" s="196" t="s">
        <v>11</v>
      </c>
      <c r="B26" s="183" t="s">
        <v>12</v>
      </c>
      <c r="C26" s="165" t="s">
        <v>13</v>
      </c>
      <c r="D26" s="166" t="s">
        <v>14</v>
      </c>
      <c r="E26" s="166" t="s">
        <v>15</v>
      </c>
      <c r="F26" s="165" t="s">
        <v>9</v>
      </c>
      <c r="G26" s="165" t="s">
        <v>10</v>
      </c>
      <c r="H26" s="165" t="s">
        <v>11</v>
      </c>
      <c r="I26" s="167" t="s">
        <v>12</v>
      </c>
      <c r="J26" s="165" t="s">
        <v>13</v>
      </c>
      <c r="K26" s="166" t="s">
        <v>14</v>
      </c>
      <c r="L26" s="166" t="s">
        <v>15</v>
      </c>
      <c r="M26" s="165" t="s">
        <v>9</v>
      </c>
      <c r="N26" s="182" t="s">
        <v>10</v>
      </c>
      <c r="O26" s="183" t="s">
        <v>11</v>
      </c>
      <c r="P26" s="165" t="s">
        <v>12</v>
      </c>
      <c r="Q26" s="167" t="s">
        <v>13</v>
      </c>
      <c r="R26" s="166" t="s">
        <v>14</v>
      </c>
      <c r="S26" s="166" t="s">
        <v>15</v>
      </c>
      <c r="T26" s="165" t="s">
        <v>9</v>
      </c>
      <c r="U26" s="165" t="s">
        <v>10</v>
      </c>
      <c r="V26" s="165" t="s">
        <v>11</v>
      </c>
      <c r="W26" s="165" t="s">
        <v>12</v>
      </c>
      <c r="X26" s="165" t="s">
        <v>13</v>
      </c>
      <c r="Y26" s="166" t="s">
        <v>14</v>
      </c>
      <c r="Z26" s="166" t="s">
        <v>15</v>
      </c>
      <c r="AA26" s="165" t="s">
        <v>9</v>
      </c>
      <c r="AB26" s="165" t="s">
        <v>10</v>
      </c>
      <c r="AC26" s="165" t="s">
        <v>11</v>
      </c>
      <c r="AD26" s="182" t="s">
        <v>12</v>
      </c>
      <c r="AE26" s="186" t="s">
        <v>13</v>
      </c>
    </row>
    <row r="27" spans="1:48">
      <c r="A27" s="195">
        <v>1</v>
      </c>
      <c r="B27" s="181">
        <v>2</v>
      </c>
      <c r="C27" s="193">
        <v>3</v>
      </c>
      <c r="D27" s="161">
        <v>4</v>
      </c>
      <c r="E27" s="161">
        <v>5</v>
      </c>
      <c r="F27" s="193">
        <v>6</v>
      </c>
      <c r="G27" s="193">
        <v>7</v>
      </c>
      <c r="H27" s="193">
        <v>8</v>
      </c>
      <c r="I27" s="162">
        <v>9</v>
      </c>
      <c r="J27" s="193">
        <v>10</v>
      </c>
      <c r="K27" s="161">
        <v>11</v>
      </c>
      <c r="L27" s="161">
        <v>12</v>
      </c>
      <c r="M27" s="193">
        <v>13</v>
      </c>
      <c r="N27" s="192">
        <v>14</v>
      </c>
      <c r="O27" s="194">
        <v>15</v>
      </c>
      <c r="P27" s="193">
        <v>16</v>
      </c>
      <c r="Q27" s="162">
        <v>17</v>
      </c>
      <c r="R27" s="161">
        <v>18</v>
      </c>
      <c r="S27" s="161">
        <v>19</v>
      </c>
      <c r="T27" s="193">
        <v>20</v>
      </c>
      <c r="U27" s="193">
        <v>21</v>
      </c>
      <c r="V27" s="193">
        <v>22</v>
      </c>
      <c r="W27" s="193">
        <v>23</v>
      </c>
      <c r="X27" s="193">
        <v>24</v>
      </c>
      <c r="Y27" s="161">
        <v>25</v>
      </c>
      <c r="Z27" s="161">
        <v>26</v>
      </c>
      <c r="AA27" s="193">
        <v>27</v>
      </c>
      <c r="AB27" s="193">
        <v>28</v>
      </c>
      <c r="AC27" s="193">
        <v>29</v>
      </c>
      <c r="AD27" s="192">
        <v>30</v>
      </c>
      <c r="AE27" s="191">
        <v>31</v>
      </c>
    </row>
    <row r="28" spans="1:48" s="169" customFormat="1" ht="15.75" thickBot="1">
      <c r="A28" s="190"/>
      <c r="B28" s="179" t="s">
        <v>87</v>
      </c>
      <c r="C28" s="155" t="s">
        <v>87</v>
      </c>
      <c r="D28" s="156"/>
      <c r="E28" s="156"/>
      <c r="F28" s="155" t="s">
        <v>87</v>
      </c>
      <c r="G28" s="155"/>
      <c r="H28" s="155" t="s">
        <v>87</v>
      </c>
      <c r="I28" s="157"/>
      <c r="J28" s="155"/>
      <c r="K28" s="156" t="s">
        <v>87</v>
      </c>
      <c r="L28" s="156" t="s">
        <v>87</v>
      </c>
      <c r="M28" s="155"/>
      <c r="N28" s="178" t="s">
        <v>87</v>
      </c>
      <c r="O28" s="179"/>
      <c r="P28" s="155" t="s">
        <v>85</v>
      </c>
      <c r="Q28" s="157" t="s">
        <v>85</v>
      </c>
      <c r="R28" s="156"/>
      <c r="S28" s="156"/>
      <c r="T28" s="155" t="s">
        <v>85</v>
      </c>
      <c r="U28" s="155"/>
      <c r="V28" s="155" t="s">
        <v>85</v>
      </c>
      <c r="W28" s="155"/>
      <c r="X28" s="155"/>
      <c r="Y28" s="156" t="s">
        <v>85</v>
      </c>
      <c r="Z28" s="156" t="s">
        <v>85</v>
      </c>
      <c r="AA28" s="155"/>
      <c r="AB28" s="155" t="s">
        <v>85</v>
      </c>
      <c r="AC28" s="155"/>
      <c r="AD28" s="178" t="s">
        <v>85</v>
      </c>
      <c r="AE28" s="184" t="s">
        <v>83</v>
      </c>
      <c r="AF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</row>
    <row r="29" spans="1:48">
      <c r="AF29" s="169"/>
      <c r="AI29" s="188"/>
    </row>
    <row r="30" spans="1:48">
      <c r="AI30" s="188"/>
    </row>
    <row r="31" spans="1:48" ht="15.75" thickBot="1">
      <c r="A31" s="222" t="s">
        <v>5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169"/>
      <c r="AG31" s="188"/>
      <c r="AH31" s="188"/>
      <c r="AI31" s="188"/>
    </row>
    <row r="32" spans="1:48">
      <c r="A32" s="168" t="s">
        <v>14</v>
      </c>
      <c r="B32" s="166" t="s">
        <v>15</v>
      </c>
      <c r="C32" s="165" t="s">
        <v>9</v>
      </c>
      <c r="D32" s="165" t="s">
        <v>10</v>
      </c>
      <c r="E32" s="165" t="s">
        <v>11</v>
      </c>
      <c r="F32" s="165" t="s">
        <v>12</v>
      </c>
      <c r="G32" s="165" t="s">
        <v>13</v>
      </c>
      <c r="H32" s="166" t="s">
        <v>14</v>
      </c>
      <c r="I32" s="166" t="s">
        <v>15</v>
      </c>
      <c r="J32" s="165" t="s">
        <v>9</v>
      </c>
      <c r="K32" s="165" t="s">
        <v>10</v>
      </c>
      <c r="L32" s="165" t="s">
        <v>11</v>
      </c>
      <c r="M32" s="165" t="s">
        <v>12</v>
      </c>
      <c r="N32" s="165" t="s">
        <v>13</v>
      </c>
      <c r="O32" s="166" t="s">
        <v>14</v>
      </c>
      <c r="P32" s="166" t="s">
        <v>15</v>
      </c>
      <c r="Q32" s="165" t="s">
        <v>9</v>
      </c>
      <c r="R32" s="165" t="s">
        <v>10</v>
      </c>
      <c r="S32" s="165" t="s">
        <v>11</v>
      </c>
      <c r="T32" s="165" t="s">
        <v>12</v>
      </c>
      <c r="U32" s="165" t="s">
        <v>13</v>
      </c>
      <c r="V32" s="166" t="s">
        <v>14</v>
      </c>
      <c r="W32" s="166" t="s">
        <v>15</v>
      </c>
      <c r="X32" s="165" t="s">
        <v>9</v>
      </c>
      <c r="Y32" s="165" t="s">
        <v>10</v>
      </c>
      <c r="Z32" s="165" t="s">
        <v>11</v>
      </c>
      <c r="AA32" s="165" t="s">
        <v>12</v>
      </c>
      <c r="AB32" s="165" t="s">
        <v>13</v>
      </c>
      <c r="AC32" s="166" t="s">
        <v>14</v>
      </c>
      <c r="AD32" s="174" t="s">
        <v>15</v>
      </c>
      <c r="AG32" s="188"/>
      <c r="AH32" s="188"/>
      <c r="AI32" s="188"/>
    </row>
    <row r="33" spans="1:48">
      <c r="A33" s="163">
        <v>1</v>
      </c>
      <c r="B33" s="161">
        <v>2</v>
      </c>
      <c r="C33" s="160">
        <v>3</v>
      </c>
      <c r="D33" s="160">
        <v>4</v>
      </c>
      <c r="E33" s="160">
        <v>5</v>
      </c>
      <c r="F33" s="160">
        <v>6</v>
      </c>
      <c r="G33" s="160">
        <v>7</v>
      </c>
      <c r="H33" s="161">
        <v>8</v>
      </c>
      <c r="I33" s="161">
        <v>9</v>
      </c>
      <c r="J33" s="160">
        <v>10</v>
      </c>
      <c r="K33" s="160">
        <v>11</v>
      </c>
      <c r="L33" s="160">
        <v>12</v>
      </c>
      <c r="M33" s="160">
        <v>13</v>
      </c>
      <c r="N33" s="160">
        <v>14</v>
      </c>
      <c r="O33" s="161">
        <v>15</v>
      </c>
      <c r="P33" s="161">
        <v>16</v>
      </c>
      <c r="Q33" s="160">
        <v>17</v>
      </c>
      <c r="R33" s="160">
        <v>18</v>
      </c>
      <c r="S33" s="160">
        <v>19</v>
      </c>
      <c r="T33" s="160">
        <v>20</v>
      </c>
      <c r="U33" s="160">
        <v>21</v>
      </c>
      <c r="V33" s="161">
        <v>22</v>
      </c>
      <c r="W33" s="161">
        <v>23</v>
      </c>
      <c r="X33" s="160">
        <v>24</v>
      </c>
      <c r="Y33" s="160">
        <v>25</v>
      </c>
      <c r="Z33" s="160">
        <v>26</v>
      </c>
      <c r="AA33" s="160">
        <v>27</v>
      </c>
      <c r="AB33" s="160">
        <v>28</v>
      </c>
      <c r="AC33" s="161">
        <v>29</v>
      </c>
      <c r="AD33" s="172">
        <v>30</v>
      </c>
    </row>
    <row r="34" spans="1:48" ht="15.75" thickBot="1">
      <c r="A34" s="158"/>
      <c r="B34" s="156"/>
      <c r="C34" s="155" t="s">
        <v>83</v>
      </c>
      <c r="D34" s="155"/>
      <c r="E34" s="155" t="s">
        <v>83</v>
      </c>
      <c r="F34" s="155"/>
      <c r="G34" s="155"/>
      <c r="H34" s="156" t="s">
        <v>83</v>
      </c>
      <c r="I34" s="156" t="s">
        <v>83</v>
      </c>
      <c r="J34" s="155"/>
      <c r="K34" s="155" t="s">
        <v>83</v>
      </c>
      <c r="L34" s="155"/>
      <c r="M34" s="155" t="s">
        <v>83</v>
      </c>
      <c r="N34" s="155" t="s">
        <v>83</v>
      </c>
      <c r="O34" s="156"/>
      <c r="P34" s="156"/>
      <c r="Q34" s="155" t="s">
        <v>83</v>
      </c>
      <c r="R34" s="155"/>
      <c r="S34" s="155" t="s">
        <v>83</v>
      </c>
      <c r="T34" s="155"/>
      <c r="U34" s="155"/>
      <c r="V34" s="156" t="s">
        <v>83</v>
      </c>
      <c r="W34" s="156" t="s">
        <v>83</v>
      </c>
      <c r="X34" s="155"/>
      <c r="Y34" s="155" t="s">
        <v>83</v>
      </c>
      <c r="Z34" s="155"/>
      <c r="AA34" s="155" t="s">
        <v>83</v>
      </c>
      <c r="AB34" s="155" t="s">
        <v>83</v>
      </c>
      <c r="AC34" s="156"/>
      <c r="AD34" s="170"/>
      <c r="AE34" s="153"/>
      <c r="AF34" s="169"/>
      <c r="AJ34" s="188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</row>
    <row r="35" spans="1:48">
      <c r="AJ35" s="188"/>
    </row>
    <row r="36" spans="1:48">
      <c r="AJ36" s="188"/>
    </row>
    <row r="37" spans="1:48" s="169" customFormat="1" ht="15.75" thickBot="1">
      <c r="A37" s="222" t="s">
        <v>33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152"/>
      <c r="AG37" s="152"/>
      <c r="AH37" s="152"/>
      <c r="AI37" s="152"/>
      <c r="AJ37" s="189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</row>
    <row r="38" spans="1:48">
      <c r="A38" s="183" t="s">
        <v>9</v>
      </c>
      <c r="B38" s="165" t="s">
        <v>10</v>
      </c>
      <c r="C38" s="165" t="s">
        <v>11</v>
      </c>
      <c r="D38" s="165" t="s">
        <v>12</v>
      </c>
      <c r="E38" s="165" t="s">
        <v>13</v>
      </c>
      <c r="F38" s="166" t="s">
        <v>14</v>
      </c>
      <c r="G38" s="166" t="s">
        <v>15</v>
      </c>
      <c r="H38" s="165" t="s">
        <v>9</v>
      </c>
      <c r="I38" s="165" t="s">
        <v>10</v>
      </c>
      <c r="J38" s="165" t="s">
        <v>11</v>
      </c>
      <c r="K38" s="165" t="s">
        <v>12</v>
      </c>
      <c r="L38" s="165" t="s">
        <v>13</v>
      </c>
      <c r="M38" s="166" t="s">
        <v>14</v>
      </c>
      <c r="N38" s="166" t="s">
        <v>15</v>
      </c>
      <c r="O38" s="165" t="s">
        <v>9</v>
      </c>
      <c r="P38" s="165" t="s">
        <v>10</v>
      </c>
      <c r="Q38" s="165" t="s">
        <v>11</v>
      </c>
      <c r="R38" s="165" t="s">
        <v>12</v>
      </c>
      <c r="S38" s="165" t="s">
        <v>13</v>
      </c>
      <c r="T38" s="166" t="s">
        <v>14</v>
      </c>
      <c r="U38" s="166" t="s">
        <v>15</v>
      </c>
      <c r="V38" s="165" t="s">
        <v>9</v>
      </c>
      <c r="W38" s="165" t="s">
        <v>10</v>
      </c>
      <c r="X38" s="182" t="s">
        <v>11</v>
      </c>
      <c r="Y38" s="175" t="s">
        <v>12</v>
      </c>
      <c r="Z38" s="165" t="s">
        <v>13</v>
      </c>
      <c r="AA38" s="166" t="s">
        <v>14</v>
      </c>
      <c r="AB38" s="166" t="s">
        <v>15</v>
      </c>
      <c r="AC38" s="165" t="s">
        <v>9</v>
      </c>
      <c r="AD38" s="165" t="s">
        <v>10</v>
      </c>
      <c r="AE38" s="182" t="s">
        <v>11</v>
      </c>
      <c r="AM38" s="188"/>
    </row>
    <row r="39" spans="1:48">
      <c r="A39" s="181">
        <v>1</v>
      </c>
      <c r="B39" s="160">
        <v>2</v>
      </c>
      <c r="C39" s="160">
        <v>3</v>
      </c>
      <c r="D39" s="160">
        <v>4</v>
      </c>
      <c r="E39" s="160">
        <v>5</v>
      </c>
      <c r="F39" s="161">
        <v>6</v>
      </c>
      <c r="G39" s="161">
        <v>7</v>
      </c>
      <c r="H39" s="160">
        <v>8</v>
      </c>
      <c r="I39" s="160">
        <v>9</v>
      </c>
      <c r="J39" s="160">
        <v>10</v>
      </c>
      <c r="K39" s="160">
        <v>11</v>
      </c>
      <c r="L39" s="160">
        <v>12</v>
      </c>
      <c r="M39" s="161">
        <v>13</v>
      </c>
      <c r="N39" s="161">
        <v>14</v>
      </c>
      <c r="O39" s="160">
        <v>15</v>
      </c>
      <c r="P39" s="160">
        <v>16</v>
      </c>
      <c r="Q39" s="160">
        <v>17</v>
      </c>
      <c r="R39" s="160">
        <v>18</v>
      </c>
      <c r="S39" s="160">
        <v>19</v>
      </c>
      <c r="T39" s="161">
        <v>20</v>
      </c>
      <c r="U39" s="161">
        <v>21</v>
      </c>
      <c r="V39" s="160">
        <v>22</v>
      </c>
      <c r="W39" s="160">
        <v>23</v>
      </c>
      <c r="X39" s="180">
        <v>24</v>
      </c>
      <c r="Y39" s="173">
        <v>25</v>
      </c>
      <c r="Z39" s="160">
        <v>26</v>
      </c>
      <c r="AA39" s="161">
        <v>27</v>
      </c>
      <c r="AB39" s="161">
        <v>28</v>
      </c>
      <c r="AC39" s="160">
        <v>29</v>
      </c>
      <c r="AD39" s="160">
        <v>30</v>
      </c>
      <c r="AE39" s="180">
        <v>31</v>
      </c>
      <c r="AG39" s="177" t="s">
        <v>61</v>
      </c>
      <c r="AH39" s="177" t="s">
        <v>98</v>
      </c>
      <c r="AI39" s="177">
        <v>7</v>
      </c>
      <c r="AM39" s="188"/>
    </row>
    <row r="40" spans="1:48" ht="15.75" thickBot="1">
      <c r="A40" s="179"/>
      <c r="B40" s="155" t="s">
        <v>81</v>
      </c>
      <c r="C40" s="155"/>
      <c r="D40" s="155" t="s">
        <v>81</v>
      </c>
      <c r="E40" s="155" t="s">
        <v>81</v>
      </c>
      <c r="F40" s="156"/>
      <c r="G40" s="156"/>
      <c r="H40" s="155" t="s">
        <v>81</v>
      </c>
      <c r="I40" s="155"/>
      <c r="J40" s="155" t="s">
        <v>81</v>
      </c>
      <c r="K40" s="155"/>
      <c r="L40" s="155"/>
      <c r="M40" s="156" t="s">
        <v>81</v>
      </c>
      <c r="N40" s="156" t="s">
        <v>81</v>
      </c>
      <c r="O40" s="155"/>
      <c r="P40" s="155" t="s">
        <v>81</v>
      </c>
      <c r="Q40" s="155"/>
      <c r="R40" s="155" t="s">
        <v>81</v>
      </c>
      <c r="S40" s="155" t="s">
        <v>81</v>
      </c>
      <c r="T40" s="156"/>
      <c r="U40" s="156"/>
      <c r="V40" s="155" t="s">
        <v>81</v>
      </c>
      <c r="W40" s="155"/>
      <c r="X40" s="178" t="s">
        <v>81</v>
      </c>
      <c r="Y40" s="171"/>
      <c r="Z40" s="155"/>
      <c r="AA40" s="156" t="s">
        <v>79</v>
      </c>
      <c r="AB40" s="156" t="s">
        <v>79</v>
      </c>
      <c r="AC40" s="155"/>
      <c r="AD40" s="155" t="s">
        <v>79</v>
      </c>
      <c r="AE40" s="178"/>
      <c r="AF40" s="169"/>
      <c r="AG40" s="177" t="s">
        <v>97</v>
      </c>
      <c r="AH40" s="187" t="s">
        <v>96</v>
      </c>
      <c r="AI40" s="177">
        <v>7</v>
      </c>
    </row>
    <row r="41" spans="1:48">
      <c r="AG41" s="177" t="s">
        <v>19</v>
      </c>
      <c r="AH41" s="177" t="s">
        <v>95</v>
      </c>
      <c r="AI41" s="176">
        <v>0.38541666666666702</v>
      </c>
    </row>
    <row r="42" spans="1:48">
      <c r="AG42" s="177" t="s">
        <v>20</v>
      </c>
      <c r="AH42" s="177" t="s">
        <v>94</v>
      </c>
      <c r="AI42" s="176">
        <v>0.39583333333333298</v>
      </c>
    </row>
    <row r="43" spans="1:48" ht="15.75" thickBot="1">
      <c r="A43" s="222" t="s">
        <v>34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G43" s="177" t="s">
        <v>93</v>
      </c>
      <c r="AH43" s="177" t="s">
        <v>92</v>
      </c>
      <c r="AI43" s="177">
        <v>10</v>
      </c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</row>
    <row r="44" spans="1:48">
      <c r="A44" s="183" t="s">
        <v>12</v>
      </c>
      <c r="B44" s="165" t="s">
        <v>13</v>
      </c>
      <c r="C44" s="166" t="s">
        <v>14</v>
      </c>
      <c r="D44" s="166" t="s">
        <v>15</v>
      </c>
      <c r="E44" s="182" t="s">
        <v>9</v>
      </c>
      <c r="F44" s="183" t="s">
        <v>10</v>
      </c>
      <c r="G44" s="165" t="s">
        <v>11</v>
      </c>
      <c r="H44" s="165" t="s">
        <v>12</v>
      </c>
      <c r="I44" s="165" t="s">
        <v>13</v>
      </c>
      <c r="J44" s="166" t="s">
        <v>14</v>
      </c>
      <c r="K44" s="166" t="s">
        <v>15</v>
      </c>
      <c r="L44" s="165" t="s">
        <v>9</v>
      </c>
      <c r="M44" s="165" t="s">
        <v>10</v>
      </c>
      <c r="N44" s="165" t="s">
        <v>11</v>
      </c>
      <c r="O44" s="167" t="s">
        <v>12</v>
      </c>
      <c r="P44" s="164" t="s">
        <v>13</v>
      </c>
      <c r="Q44" s="168" t="s">
        <v>14</v>
      </c>
      <c r="R44" s="166" t="s">
        <v>15</v>
      </c>
      <c r="S44" s="165" t="s">
        <v>9</v>
      </c>
      <c r="T44" s="165" t="s">
        <v>10</v>
      </c>
      <c r="U44" s="165" t="s">
        <v>11</v>
      </c>
      <c r="V44" s="165" t="s">
        <v>12</v>
      </c>
      <c r="W44" s="165" t="s">
        <v>13</v>
      </c>
      <c r="X44" s="166" t="s">
        <v>14</v>
      </c>
      <c r="Y44" s="166" t="s">
        <v>15</v>
      </c>
      <c r="Z44" s="182" t="s">
        <v>9</v>
      </c>
      <c r="AA44" s="183" t="s">
        <v>10</v>
      </c>
      <c r="AB44" s="165" t="s">
        <v>11</v>
      </c>
      <c r="AC44" s="165" t="s">
        <v>12</v>
      </c>
      <c r="AD44" s="165" t="s">
        <v>13</v>
      </c>
      <c r="AE44" s="174" t="s">
        <v>14</v>
      </c>
      <c r="AG44" s="177" t="s">
        <v>91</v>
      </c>
      <c r="AH44" s="177" t="s">
        <v>90</v>
      </c>
      <c r="AI44" s="176">
        <v>0.42708333333333298</v>
      </c>
    </row>
    <row r="45" spans="1:48">
      <c r="A45" s="181">
        <v>1</v>
      </c>
      <c r="B45" s="160">
        <v>2</v>
      </c>
      <c r="C45" s="161">
        <v>3</v>
      </c>
      <c r="D45" s="161">
        <v>4</v>
      </c>
      <c r="E45" s="180">
        <v>5</v>
      </c>
      <c r="F45" s="181">
        <v>6</v>
      </c>
      <c r="G45" s="160">
        <v>7</v>
      </c>
      <c r="H45" s="160">
        <v>8</v>
      </c>
      <c r="I45" s="160">
        <v>9</v>
      </c>
      <c r="J45" s="161">
        <v>10</v>
      </c>
      <c r="K45" s="161">
        <v>11</v>
      </c>
      <c r="L45" s="160">
        <v>12</v>
      </c>
      <c r="M45" s="160">
        <v>13</v>
      </c>
      <c r="N45" s="160">
        <v>14</v>
      </c>
      <c r="O45" s="162">
        <v>15</v>
      </c>
      <c r="P45" s="159">
        <v>16</v>
      </c>
      <c r="Q45" s="163">
        <v>17</v>
      </c>
      <c r="R45" s="161">
        <v>18</v>
      </c>
      <c r="S45" s="160">
        <v>19</v>
      </c>
      <c r="T45" s="160">
        <v>20</v>
      </c>
      <c r="U45" s="160">
        <v>21</v>
      </c>
      <c r="V45" s="160">
        <v>22</v>
      </c>
      <c r="W45" s="160">
        <v>23</v>
      </c>
      <c r="X45" s="161">
        <v>24</v>
      </c>
      <c r="Y45" s="161">
        <v>25</v>
      </c>
      <c r="Z45" s="180">
        <v>26</v>
      </c>
      <c r="AA45" s="181">
        <v>27</v>
      </c>
      <c r="AB45" s="160">
        <v>28</v>
      </c>
      <c r="AC45" s="160">
        <v>29</v>
      </c>
      <c r="AD45" s="160">
        <v>30</v>
      </c>
      <c r="AE45" s="172">
        <v>31</v>
      </c>
      <c r="AG45" s="177" t="s">
        <v>89</v>
      </c>
      <c r="AH45" s="177" t="s">
        <v>88</v>
      </c>
      <c r="AI45" s="176">
        <v>0.4375</v>
      </c>
    </row>
    <row r="46" spans="1:48" s="169" customFormat="1" ht="15.75" thickBot="1">
      <c r="A46" s="179" t="s">
        <v>79</v>
      </c>
      <c r="B46" s="155" t="s">
        <v>79</v>
      </c>
      <c r="C46" s="156"/>
      <c r="D46" s="156"/>
      <c r="E46" s="178" t="s">
        <v>79</v>
      </c>
      <c r="F46" s="179"/>
      <c r="G46" s="155" t="s">
        <v>77</v>
      </c>
      <c r="H46" s="155"/>
      <c r="I46" s="155"/>
      <c r="J46" s="156" t="s">
        <v>77</v>
      </c>
      <c r="K46" s="156" t="s">
        <v>77</v>
      </c>
      <c r="L46" s="155"/>
      <c r="M46" s="155" t="s">
        <v>77</v>
      </c>
      <c r="N46" s="155"/>
      <c r="O46" s="157" t="s">
        <v>77</v>
      </c>
      <c r="P46" s="154" t="s">
        <v>77</v>
      </c>
      <c r="Q46" s="158"/>
      <c r="R46" s="156"/>
      <c r="S46" s="155" t="s">
        <v>75</v>
      </c>
      <c r="T46" s="155"/>
      <c r="U46" s="155" t="s">
        <v>75</v>
      </c>
      <c r="V46" s="155"/>
      <c r="W46" s="155"/>
      <c r="X46" s="156" t="s">
        <v>75</v>
      </c>
      <c r="Y46" s="156" t="s">
        <v>75</v>
      </c>
      <c r="Z46" s="178"/>
      <c r="AA46" s="179" t="s">
        <v>73</v>
      </c>
      <c r="AB46" s="155"/>
      <c r="AC46" s="155" t="s">
        <v>73</v>
      </c>
      <c r="AD46" s="155" t="s">
        <v>73</v>
      </c>
      <c r="AE46" s="170"/>
      <c r="AG46" s="177" t="s">
        <v>87</v>
      </c>
      <c r="AH46" s="177" t="s">
        <v>86</v>
      </c>
      <c r="AI46" s="176">
        <v>0.44791666666666702</v>
      </c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</row>
    <row r="47" spans="1:48">
      <c r="AG47" s="177" t="s">
        <v>85</v>
      </c>
      <c r="AH47" s="177" t="s">
        <v>84</v>
      </c>
      <c r="AI47" s="177">
        <v>11</v>
      </c>
    </row>
    <row r="48" spans="1:48">
      <c r="AG48" s="177" t="s">
        <v>83</v>
      </c>
      <c r="AH48" s="177" t="s">
        <v>82</v>
      </c>
      <c r="AI48" s="176">
        <v>0.46875</v>
      </c>
    </row>
    <row r="49" spans="1:51" ht="15.75" thickBot="1">
      <c r="A49" s="222" t="s">
        <v>35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G49" s="177" t="s">
        <v>81</v>
      </c>
      <c r="AH49" s="177" t="s">
        <v>80</v>
      </c>
      <c r="AI49" s="176">
        <v>0.47916666666666702</v>
      </c>
    </row>
    <row r="50" spans="1:51">
      <c r="A50" s="168" t="s">
        <v>15</v>
      </c>
      <c r="B50" s="165" t="s">
        <v>9</v>
      </c>
      <c r="C50" s="165" t="s">
        <v>10</v>
      </c>
      <c r="D50" s="182" t="s">
        <v>11</v>
      </c>
      <c r="E50" s="183" t="s">
        <v>12</v>
      </c>
      <c r="F50" s="165" t="s">
        <v>13</v>
      </c>
      <c r="G50" s="166" t="s">
        <v>14</v>
      </c>
      <c r="H50" s="166" t="s">
        <v>15</v>
      </c>
      <c r="I50" s="165" t="s">
        <v>9</v>
      </c>
      <c r="J50" s="165" t="s">
        <v>10</v>
      </c>
      <c r="K50" s="165" t="s">
        <v>11</v>
      </c>
      <c r="L50" s="182" t="s">
        <v>12</v>
      </c>
      <c r="M50" s="183" t="s">
        <v>13</v>
      </c>
      <c r="N50" s="166" t="s">
        <v>14</v>
      </c>
      <c r="O50" s="166" t="s">
        <v>15</v>
      </c>
      <c r="P50" s="165" t="s">
        <v>9</v>
      </c>
      <c r="Q50" s="165" t="s">
        <v>10</v>
      </c>
      <c r="R50" s="165" t="s">
        <v>11</v>
      </c>
      <c r="S50" s="165" t="s">
        <v>12</v>
      </c>
      <c r="T50" s="165" t="s">
        <v>13</v>
      </c>
      <c r="U50" s="174" t="s">
        <v>14</v>
      </c>
      <c r="V50" s="168" t="s">
        <v>15</v>
      </c>
      <c r="W50" s="165" t="s">
        <v>9</v>
      </c>
      <c r="X50" s="165" t="s">
        <v>10</v>
      </c>
      <c r="Y50" s="165" t="s">
        <v>11</v>
      </c>
      <c r="Z50" s="165" t="s">
        <v>12</v>
      </c>
      <c r="AA50" s="165" t="s">
        <v>13</v>
      </c>
      <c r="AB50" s="166" t="s">
        <v>14</v>
      </c>
      <c r="AC50" s="174" t="s">
        <v>15</v>
      </c>
      <c r="AD50" s="186" t="s">
        <v>9</v>
      </c>
      <c r="AG50" s="177" t="s">
        <v>79</v>
      </c>
      <c r="AH50" s="177" t="s">
        <v>78</v>
      </c>
      <c r="AI50" s="176">
        <v>0.47916666666666702</v>
      </c>
    </row>
    <row r="51" spans="1:51">
      <c r="A51" s="163">
        <v>1</v>
      </c>
      <c r="B51" s="160">
        <v>2</v>
      </c>
      <c r="C51" s="160">
        <v>3</v>
      </c>
      <c r="D51" s="180">
        <v>4</v>
      </c>
      <c r="E51" s="181">
        <v>5</v>
      </c>
      <c r="F51" s="160">
        <v>6</v>
      </c>
      <c r="G51" s="161">
        <v>7</v>
      </c>
      <c r="H51" s="161">
        <v>8</v>
      </c>
      <c r="I51" s="160">
        <v>9</v>
      </c>
      <c r="J51" s="160">
        <v>10</v>
      </c>
      <c r="K51" s="160">
        <v>11</v>
      </c>
      <c r="L51" s="180">
        <v>12</v>
      </c>
      <c r="M51" s="181">
        <v>13</v>
      </c>
      <c r="N51" s="161">
        <v>14</v>
      </c>
      <c r="O51" s="161">
        <v>15</v>
      </c>
      <c r="P51" s="160">
        <v>16</v>
      </c>
      <c r="Q51" s="160">
        <v>17</v>
      </c>
      <c r="R51" s="160">
        <v>18</v>
      </c>
      <c r="S51" s="160">
        <v>19</v>
      </c>
      <c r="T51" s="160">
        <v>20</v>
      </c>
      <c r="U51" s="172">
        <v>21</v>
      </c>
      <c r="V51" s="163">
        <v>22</v>
      </c>
      <c r="W51" s="160">
        <v>23</v>
      </c>
      <c r="X51" s="160">
        <v>24</v>
      </c>
      <c r="Y51" s="160">
        <v>25</v>
      </c>
      <c r="Z51" s="160">
        <v>26</v>
      </c>
      <c r="AA51" s="160">
        <v>27</v>
      </c>
      <c r="AB51" s="161">
        <v>28</v>
      </c>
      <c r="AC51" s="172">
        <v>29</v>
      </c>
      <c r="AD51" s="185">
        <v>30</v>
      </c>
      <c r="AG51" s="177" t="s">
        <v>77</v>
      </c>
      <c r="AH51" s="177" t="s">
        <v>76</v>
      </c>
      <c r="AI51" s="176">
        <v>0.47916666666666702</v>
      </c>
    </row>
    <row r="52" spans="1:51" ht="15.75" thickBot="1">
      <c r="A52" s="158"/>
      <c r="B52" s="155" t="s">
        <v>73</v>
      </c>
      <c r="C52" s="155"/>
      <c r="D52" s="178" t="s">
        <v>73</v>
      </c>
      <c r="E52" s="179"/>
      <c r="F52" s="155"/>
      <c r="G52" s="156" t="s">
        <v>71</v>
      </c>
      <c r="H52" s="156" t="s">
        <v>71</v>
      </c>
      <c r="I52" s="155"/>
      <c r="J52" s="155" t="s">
        <v>71</v>
      </c>
      <c r="K52" s="155"/>
      <c r="L52" s="178" t="s">
        <v>71</v>
      </c>
      <c r="M52" s="179" t="s">
        <v>69</v>
      </c>
      <c r="N52" s="156"/>
      <c r="O52" s="156"/>
      <c r="P52" s="155" t="s">
        <v>69</v>
      </c>
      <c r="Q52" s="155"/>
      <c r="R52" s="155" t="s">
        <v>69</v>
      </c>
      <c r="S52" s="155"/>
      <c r="T52" s="155"/>
      <c r="U52" s="170" t="s">
        <v>69</v>
      </c>
      <c r="V52" s="158" t="s">
        <v>67</v>
      </c>
      <c r="W52" s="155"/>
      <c r="X52" s="155" t="s">
        <v>67</v>
      </c>
      <c r="Y52" s="155"/>
      <c r="Z52" s="155" t="s">
        <v>67</v>
      </c>
      <c r="AA52" s="155" t="s">
        <v>67</v>
      </c>
      <c r="AB52" s="156"/>
      <c r="AC52" s="170"/>
      <c r="AD52" s="184" t="s">
        <v>64</v>
      </c>
      <c r="AE52" s="153"/>
      <c r="AG52" s="177" t="s">
        <v>75</v>
      </c>
      <c r="AH52" s="177" t="s">
        <v>74</v>
      </c>
      <c r="AI52" s="176">
        <v>0.47916666666666702</v>
      </c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</row>
    <row r="53" spans="1:51">
      <c r="AG53" s="177" t="s">
        <v>73</v>
      </c>
      <c r="AH53" s="177" t="s">
        <v>72</v>
      </c>
      <c r="AI53" s="176">
        <v>0.47916666666666702</v>
      </c>
    </row>
    <row r="54" spans="1:51">
      <c r="AG54" s="177" t="s">
        <v>71</v>
      </c>
      <c r="AH54" s="177" t="s">
        <v>70</v>
      </c>
      <c r="AI54" s="176">
        <v>0.46875</v>
      </c>
    </row>
    <row r="55" spans="1:51" s="169" customFormat="1" ht="15.75" thickBot="1">
      <c r="A55" s="222" t="s">
        <v>6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152"/>
      <c r="AG55" s="177" t="s">
        <v>69</v>
      </c>
      <c r="AH55" s="177" t="s">
        <v>68</v>
      </c>
      <c r="AI55" s="177">
        <v>11</v>
      </c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</row>
    <row r="56" spans="1:51">
      <c r="A56" s="183" t="s">
        <v>10</v>
      </c>
      <c r="B56" s="165" t="s">
        <v>11</v>
      </c>
      <c r="C56" s="165" t="s">
        <v>12</v>
      </c>
      <c r="D56" s="165" t="s">
        <v>13</v>
      </c>
      <c r="E56" s="166" t="s">
        <v>14</v>
      </c>
      <c r="F56" s="166" t="s">
        <v>15</v>
      </c>
      <c r="G56" s="165" t="s">
        <v>9</v>
      </c>
      <c r="H56" s="182" t="s">
        <v>10</v>
      </c>
      <c r="I56" s="183" t="s">
        <v>11</v>
      </c>
      <c r="J56" s="165" t="s">
        <v>12</v>
      </c>
      <c r="K56" s="167" t="s">
        <v>13</v>
      </c>
      <c r="L56" s="166" t="s">
        <v>14</v>
      </c>
      <c r="M56" s="166" t="s">
        <v>15</v>
      </c>
      <c r="N56" s="165" t="s">
        <v>9</v>
      </c>
      <c r="O56" s="165" t="s">
        <v>10</v>
      </c>
      <c r="P56" s="165" t="s">
        <v>11</v>
      </c>
      <c r="Q56" s="182" t="s">
        <v>12</v>
      </c>
      <c r="R56" s="183" t="s">
        <v>13</v>
      </c>
      <c r="S56" s="166" t="s">
        <v>14</v>
      </c>
      <c r="T56" s="166" t="s">
        <v>15</v>
      </c>
      <c r="U56" s="165" t="s">
        <v>9</v>
      </c>
      <c r="V56" s="165" t="s">
        <v>10</v>
      </c>
      <c r="W56" s="165" t="s">
        <v>11</v>
      </c>
      <c r="X56" s="165" t="s">
        <v>12</v>
      </c>
      <c r="Y56" s="165" t="s">
        <v>13</v>
      </c>
      <c r="Z56" s="166" t="s">
        <v>14</v>
      </c>
      <c r="AA56" s="166" t="s">
        <v>15</v>
      </c>
      <c r="AB56" s="165" t="s">
        <v>9</v>
      </c>
      <c r="AC56" s="165" t="s">
        <v>10</v>
      </c>
      <c r="AD56" s="165" t="s">
        <v>11</v>
      </c>
      <c r="AE56" s="182" t="s">
        <v>12</v>
      </c>
      <c r="AG56" s="177" t="s">
        <v>67</v>
      </c>
      <c r="AH56" s="177" t="s">
        <v>66</v>
      </c>
      <c r="AI56" s="176">
        <v>0.44791666666666702</v>
      </c>
    </row>
    <row r="57" spans="1:51">
      <c r="A57" s="181">
        <v>1</v>
      </c>
      <c r="B57" s="160">
        <v>2</v>
      </c>
      <c r="C57" s="160">
        <v>3</v>
      </c>
      <c r="D57" s="160">
        <v>4</v>
      </c>
      <c r="E57" s="161">
        <v>5</v>
      </c>
      <c r="F57" s="161">
        <v>6</v>
      </c>
      <c r="G57" s="160">
        <v>7</v>
      </c>
      <c r="H57" s="180">
        <v>8</v>
      </c>
      <c r="I57" s="181">
        <v>9</v>
      </c>
      <c r="J57" s="160">
        <v>10</v>
      </c>
      <c r="K57" s="162">
        <v>11</v>
      </c>
      <c r="L57" s="161">
        <v>12</v>
      </c>
      <c r="M57" s="161">
        <v>13</v>
      </c>
      <c r="N57" s="160">
        <v>14</v>
      </c>
      <c r="O57" s="160">
        <v>15</v>
      </c>
      <c r="P57" s="160">
        <v>16</v>
      </c>
      <c r="Q57" s="180">
        <v>17</v>
      </c>
      <c r="R57" s="181">
        <v>18</v>
      </c>
      <c r="S57" s="161">
        <v>19</v>
      </c>
      <c r="T57" s="161">
        <v>20</v>
      </c>
      <c r="U57" s="160">
        <v>21</v>
      </c>
      <c r="V57" s="160">
        <v>22</v>
      </c>
      <c r="W57" s="160">
        <v>23</v>
      </c>
      <c r="X57" s="160">
        <v>24</v>
      </c>
      <c r="Y57" s="160">
        <v>25</v>
      </c>
      <c r="Z57" s="161">
        <v>26</v>
      </c>
      <c r="AA57" s="161">
        <v>27</v>
      </c>
      <c r="AB57" s="160">
        <v>28</v>
      </c>
      <c r="AC57" s="160">
        <v>29</v>
      </c>
      <c r="AD57" s="160">
        <v>30</v>
      </c>
      <c r="AE57" s="180">
        <v>31</v>
      </c>
      <c r="AG57" s="177" t="s">
        <v>64</v>
      </c>
      <c r="AH57" s="177" t="s">
        <v>65</v>
      </c>
      <c r="AI57" s="176">
        <v>0.4375</v>
      </c>
    </row>
    <row r="58" spans="1:51" ht="15.75" thickBot="1">
      <c r="A58" s="179"/>
      <c r="B58" s="155" t="s">
        <v>64</v>
      </c>
      <c r="C58" s="155"/>
      <c r="D58" s="155"/>
      <c r="E58" s="156" t="s">
        <v>64</v>
      </c>
      <c r="F58" s="156" t="s">
        <v>64</v>
      </c>
      <c r="G58" s="155"/>
      <c r="H58" s="178" t="s">
        <v>64</v>
      </c>
      <c r="I58" s="179"/>
      <c r="J58" s="155" t="s">
        <v>63</v>
      </c>
      <c r="K58" s="157" t="s">
        <v>63</v>
      </c>
      <c r="L58" s="156"/>
      <c r="M58" s="156"/>
      <c r="N58" s="155" t="s">
        <v>63</v>
      </c>
      <c r="O58" s="155"/>
      <c r="P58" s="155" t="s">
        <v>63</v>
      </c>
      <c r="Q58" s="178"/>
      <c r="R58" s="179"/>
      <c r="S58" s="156" t="s">
        <v>61</v>
      </c>
      <c r="T58" s="156" t="s">
        <v>61</v>
      </c>
      <c r="U58" s="155"/>
      <c r="V58" s="155" t="s">
        <v>61</v>
      </c>
      <c r="W58" s="155"/>
      <c r="X58" s="155" t="s">
        <v>61</v>
      </c>
      <c r="Y58" s="155" t="s">
        <v>61</v>
      </c>
      <c r="Z58" s="156"/>
      <c r="AA58" s="156"/>
      <c r="AB58" s="155" t="s">
        <v>61</v>
      </c>
      <c r="AC58" s="155"/>
      <c r="AD58" s="155" t="s">
        <v>61</v>
      </c>
      <c r="AE58" s="178"/>
      <c r="AG58" s="177" t="s">
        <v>63</v>
      </c>
      <c r="AH58" s="177" t="s">
        <v>62</v>
      </c>
      <c r="AI58" s="176">
        <v>0.42708333333333298</v>
      </c>
    </row>
    <row r="59" spans="1:51">
      <c r="AF59" s="153"/>
    </row>
    <row r="60" spans="1:51">
      <c r="AF60" s="153"/>
    </row>
    <row r="61" spans="1:51" ht="15.75" thickBot="1">
      <c r="A61" s="222" t="s">
        <v>7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153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</row>
    <row r="62" spans="1:51">
      <c r="A62" s="175" t="s">
        <v>13</v>
      </c>
      <c r="B62" s="166" t="s">
        <v>14</v>
      </c>
      <c r="C62" s="166" t="s">
        <v>15</v>
      </c>
      <c r="D62" s="165" t="s">
        <v>9</v>
      </c>
      <c r="E62" s="165" t="s">
        <v>10</v>
      </c>
      <c r="F62" s="165" t="s">
        <v>11</v>
      </c>
      <c r="G62" s="165" t="s">
        <v>12</v>
      </c>
      <c r="H62" s="165" t="s">
        <v>13</v>
      </c>
      <c r="I62" s="166" t="s">
        <v>14</v>
      </c>
      <c r="J62" s="166" t="s">
        <v>15</v>
      </c>
      <c r="K62" s="165" t="s">
        <v>9</v>
      </c>
      <c r="L62" s="165" t="s">
        <v>10</v>
      </c>
      <c r="M62" s="165" t="s">
        <v>11</v>
      </c>
      <c r="N62" s="165" t="s">
        <v>12</v>
      </c>
      <c r="O62" s="165" t="s">
        <v>13</v>
      </c>
      <c r="P62" s="166" t="s">
        <v>14</v>
      </c>
      <c r="Q62" s="166" t="s">
        <v>15</v>
      </c>
      <c r="R62" s="165" t="s">
        <v>9</v>
      </c>
      <c r="S62" s="165" t="s">
        <v>10</v>
      </c>
      <c r="T62" s="165" t="s">
        <v>11</v>
      </c>
      <c r="U62" s="165" t="s">
        <v>12</v>
      </c>
      <c r="V62" s="165" t="s">
        <v>13</v>
      </c>
      <c r="W62" s="166" t="s">
        <v>14</v>
      </c>
      <c r="X62" s="166" t="s">
        <v>15</v>
      </c>
      <c r="Y62" s="165" t="s">
        <v>9</v>
      </c>
      <c r="Z62" s="165" t="s">
        <v>10</v>
      </c>
      <c r="AA62" s="165" t="s">
        <v>11</v>
      </c>
      <c r="AB62" s="165" t="s">
        <v>12</v>
      </c>
      <c r="AC62" s="165" t="s">
        <v>13</v>
      </c>
      <c r="AD62" s="174" t="s">
        <v>14</v>
      </c>
    </row>
    <row r="63" spans="1:51">
      <c r="A63" s="173">
        <v>1</v>
      </c>
      <c r="B63" s="161">
        <v>2</v>
      </c>
      <c r="C63" s="161">
        <v>3</v>
      </c>
      <c r="D63" s="160">
        <v>4</v>
      </c>
      <c r="E63" s="160">
        <v>5</v>
      </c>
      <c r="F63" s="160">
        <v>6</v>
      </c>
      <c r="G63" s="160">
        <v>7</v>
      </c>
      <c r="H63" s="160">
        <v>8</v>
      </c>
      <c r="I63" s="161">
        <v>9</v>
      </c>
      <c r="J63" s="161">
        <v>10</v>
      </c>
      <c r="K63" s="160">
        <v>11</v>
      </c>
      <c r="L63" s="160">
        <v>12</v>
      </c>
      <c r="M63" s="160">
        <v>13</v>
      </c>
      <c r="N63" s="160">
        <v>14</v>
      </c>
      <c r="O63" s="160">
        <v>15</v>
      </c>
      <c r="P63" s="161">
        <v>16</v>
      </c>
      <c r="Q63" s="161">
        <v>17</v>
      </c>
      <c r="R63" s="160">
        <v>18</v>
      </c>
      <c r="S63" s="160">
        <v>19</v>
      </c>
      <c r="T63" s="160">
        <v>20</v>
      </c>
      <c r="U63" s="160">
        <v>21</v>
      </c>
      <c r="V63" s="160">
        <v>22</v>
      </c>
      <c r="W63" s="161">
        <v>23</v>
      </c>
      <c r="X63" s="161">
        <v>24</v>
      </c>
      <c r="Y63" s="160">
        <v>25</v>
      </c>
      <c r="Z63" s="160">
        <v>26</v>
      </c>
      <c r="AA63" s="160">
        <v>27</v>
      </c>
      <c r="AB63" s="160">
        <v>28</v>
      </c>
      <c r="AC63" s="160">
        <v>29</v>
      </c>
      <c r="AD63" s="172">
        <v>30</v>
      </c>
    </row>
    <row r="64" spans="1:51" s="169" customFormat="1" ht="15.75" thickBot="1">
      <c r="A64" s="171"/>
      <c r="B64" s="156" t="s">
        <v>61</v>
      </c>
      <c r="C64" s="156" t="s">
        <v>61</v>
      </c>
      <c r="D64" s="155"/>
      <c r="E64" s="155" t="s">
        <v>61</v>
      </c>
      <c r="F64" s="155"/>
      <c r="G64" s="155" t="s">
        <v>61</v>
      </c>
      <c r="H64" s="155" t="s">
        <v>61</v>
      </c>
      <c r="I64" s="156"/>
      <c r="J64" s="156"/>
      <c r="K64" s="155" t="s">
        <v>61</v>
      </c>
      <c r="L64" s="155"/>
      <c r="M64" s="155" t="s">
        <v>61</v>
      </c>
      <c r="N64" s="155"/>
      <c r="O64" s="155"/>
      <c r="P64" s="156" t="s">
        <v>61</v>
      </c>
      <c r="Q64" s="156" t="s">
        <v>61</v>
      </c>
      <c r="R64" s="155"/>
      <c r="S64" s="155" t="s">
        <v>61</v>
      </c>
      <c r="T64" s="155"/>
      <c r="U64" s="155" t="s">
        <v>61</v>
      </c>
      <c r="V64" s="155" t="s">
        <v>61</v>
      </c>
      <c r="W64" s="156"/>
      <c r="X64" s="156"/>
      <c r="Y64" s="155" t="s">
        <v>61</v>
      </c>
      <c r="Z64" s="155"/>
      <c r="AA64" s="155" t="s">
        <v>61</v>
      </c>
      <c r="AB64" s="155"/>
      <c r="AC64" s="155"/>
      <c r="AD64" s="170" t="s">
        <v>61</v>
      </c>
      <c r="AE64" s="153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</row>
    <row r="67" spans="1:32" ht="15.75" thickBot="1">
      <c r="A67" s="222" t="s">
        <v>8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</row>
    <row r="68" spans="1:32">
      <c r="A68" s="168" t="s">
        <v>15</v>
      </c>
      <c r="B68" s="165" t="s">
        <v>9</v>
      </c>
      <c r="C68" s="165" t="s">
        <v>10</v>
      </c>
      <c r="D68" s="165" t="s">
        <v>11</v>
      </c>
      <c r="E68" s="165" t="s">
        <v>12</v>
      </c>
      <c r="F68" s="167" t="s">
        <v>13</v>
      </c>
      <c r="G68" s="166" t="s">
        <v>14</v>
      </c>
      <c r="H68" s="166" t="s">
        <v>15</v>
      </c>
      <c r="I68" s="165" t="s">
        <v>9</v>
      </c>
      <c r="J68" s="165" t="s">
        <v>10</v>
      </c>
      <c r="K68" s="165" t="s">
        <v>11</v>
      </c>
      <c r="L68" s="165" t="s">
        <v>12</v>
      </c>
      <c r="M68" s="165" t="s">
        <v>13</v>
      </c>
      <c r="N68" s="166" t="s">
        <v>14</v>
      </c>
      <c r="O68" s="166" t="s">
        <v>15</v>
      </c>
      <c r="P68" s="165" t="s">
        <v>9</v>
      </c>
      <c r="Q68" s="165" t="s">
        <v>10</v>
      </c>
      <c r="R68" s="165" t="s">
        <v>11</v>
      </c>
      <c r="S68" s="165" t="s">
        <v>12</v>
      </c>
      <c r="T68" s="165" t="s">
        <v>13</v>
      </c>
      <c r="U68" s="166" t="s">
        <v>14</v>
      </c>
      <c r="V68" s="166" t="s">
        <v>15</v>
      </c>
      <c r="W68" s="165" t="s">
        <v>9</v>
      </c>
      <c r="X68" s="167" t="s">
        <v>10</v>
      </c>
      <c r="Y68" s="167" t="s">
        <v>11</v>
      </c>
      <c r="Z68" s="165" t="s">
        <v>12</v>
      </c>
      <c r="AA68" s="165" t="s">
        <v>13</v>
      </c>
      <c r="AB68" s="166" t="s">
        <v>14</v>
      </c>
      <c r="AC68" s="166" t="s">
        <v>15</v>
      </c>
      <c r="AD68" s="165" t="s">
        <v>9</v>
      </c>
      <c r="AE68" s="164" t="s">
        <v>10</v>
      </c>
    </row>
    <row r="69" spans="1:32">
      <c r="A69" s="163">
        <v>1</v>
      </c>
      <c r="B69" s="160">
        <v>2</v>
      </c>
      <c r="C69" s="160">
        <v>3</v>
      </c>
      <c r="D69" s="160">
        <v>4</v>
      </c>
      <c r="E69" s="160">
        <v>5</v>
      </c>
      <c r="F69" s="162">
        <v>6</v>
      </c>
      <c r="G69" s="161">
        <v>7</v>
      </c>
      <c r="H69" s="161">
        <v>8</v>
      </c>
      <c r="I69" s="160">
        <v>9</v>
      </c>
      <c r="J69" s="160">
        <v>10</v>
      </c>
      <c r="K69" s="160">
        <v>11</v>
      </c>
      <c r="L69" s="160">
        <v>12</v>
      </c>
      <c r="M69" s="160">
        <v>13</v>
      </c>
      <c r="N69" s="161">
        <v>14</v>
      </c>
      <c r="O69" s="161">
        <v>15</v>
      </c>
      <c r="P69" s="160">
        <v>16</v>
      </c>
      <c r="Q69" s="160">
        <v>17</v>
      </c>
      <c r="R69" s="160">
        <v>18</v>
      </c>
      <c r="S69" s="160">
        <v>19</v>
      </c>
      <c r="T69" s="160">
        <v>20</v>
      </c>
      <c r="U69" s="161">
        <v>21</v>
      </c>
      <c r="V69" s="161">
        <v>22</v>
      </c>
      <c r="W69" s="160">
        <v>23</v>
      </c>
      <c r="X69" s="162">
        <v>24</v>
      </c>
      <c r="Y69" s="162">
        <v>25</v>
      </c>
      <c r="Z69" s="160">
        <v>26</v>
      </c>
      <c r="AA69" s="160">
        <v>27</v>
      </c>
      <c r="AB69" s="161">
        <v>28</v>
      </c>
      <c r="AC69" s="161">
        <v>29</v>
      </c>
      <c r="AD69" s="160">
        <v>30</v>
      </c>
      <c r="AE69" s="159">
        <v>31</v>
      </c>
    </row>
    <row r="70" spans="1:32" ht="15.75" thickBot="1">
      <c r="A70" s="158" t="s">
        <v>61</v>
      </c>
      <c r="B70" s="155"/>
      <c r="C70" s="155" t="s">
        <v>61</v>
      </c>
      <c r="D70" s="155"/>
      <c r="E70" s="155" t="s">
        <v>61</v>
      </c>
      <c r="F70" s="157" t="s">
        <v>61</v>
      </c>
      <c r="G70" s="156"/>
      <c r="H70" s="156"/>
      <c r="I70" s="155" t="s">
        <v>61</v>
      </c>
      <c r="J70" s="155"/>
      <c r="K70" s="155" t="s">
        <v>61</v>
      </c>
      <c r="L70" s="155"/>
      <c r="M70" s="155"/>
      <c r="N70" s="156" t="s">
        <v>61</v>
      </c>
      <c r="O70" s="156" t="s">
        <v>61</v>
      </c>
      <c r="P70" s="155"/>
      <c r="Q70" s="155" t="s">
        <v>61</v>
      </c>
      <c r="R70" s="155"/>
      <c r="S70" s="155" t="s">
        <v>61</v>
      </c>
      <c r="T70" s="155" t="s">
        <v>61</v>
      </c>
      <c r="U70" s="156"/>
      <c r="V70" s="156"/>
      <c r="W70" s="155" t="s">
        <v>61</v>
      </c>
      <c r="X70" s="157"/>
      <c r="Y70" s="157" t="s">
        <v>61</v>
      </c>
      <c r="Z70" s="155"/>
      <c r="AA70" s="155"/>
      <c r="AB70" s="156" t="s">
        <v>61</v>
      </c>
      <c r="AC70" s="156" t="s">
        <v>61</v>
      </c>
      <c r="AD70" s="155"/>
      <c r="AE70" s="154" t="s">
        <v>61</v>
      </c>
    </row>
    <row r="73" spans="1:32">
      <c r="AF73" s="153"/>
    </row>
    <row r="74" spans="1:32">
      <c r="AF74" s="153"/>
    </row>
    <row r="75" spans="1:32">
      <c r="AF75" s="153"/>
    </row>
    <row r="76" spans="1:32">
      <c r="AF76" s="153"/>
    </row>
  </sheetData>
  <mergeCells count="20">
    <mergeCell ref="A43:AE43"/>
    <mergeCell ref="A49:AE49"/>
    <mergeCell ref="A55:AE55"/>
    <mergeCell ref="A61:AE61"/>
    <mergeCell ref="A67:AE67"/>
    <mergeCell ref="A37:AE37"/>
    <mergeCell ref="A1:AE1"/>
    <mergeCell ref="AG1:AH1"/>
    <mergeCell ref="AI1:AJ1"/>
    <mergeCell ref="AK1:AL1"/>
    <mergeCell ref="A7:AE7"/>
    <mergeCell ref="A13:AE13"/>
    <mergeCell ref="A19:AE19"/>
    <mergeCell ref="A25:AE25"/>
    <mergeCell ref="A31:AE31"/>
    <mergeCell ref="AM1:AN1"/>
    <mergeCell ref="AG2:AH2"/>
    <mergeCell ref="AI2:AJ2"/>
    <mergeCell ref="AK2:AL2"/>
    <mergeCell ref="AM2:AN2"/>
  </mergeCells>
  <pageMargins left="0.70833333333333304" right="0.70833333333333304" top="0.74791666666666701" bottom="0.74791666666666701" header="0.511811023622047" footer="0.511811023622047"/>
  <pageSetup paperSize="8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2" baseType="variant">
      <vt:variant>
        <vt:lpstr>Follas de cálculo</vt:lpstr>
      </vt:variant>
      <vt:variant>
        <vt:i4>3</vt:i4>
      </vt:variant>
    </vt:vector>
  </HeadingPairs>
  <TitlesOfParts>
    <vt:vector size="3" baseType="lpstr">
      <vt:lpstr>Baixo risco</vt:lpstr>
      <vt:lpstr>Alto risco</vt:lpstr>
      <vt:lpstr>HELIT sen vacacións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Usuario de Windows</cp:lastModifiedBy>
  <cp:revision>1</cp:revision>
  <dcterms:created xsi:type="dcterms:W3CDTF">2023-11-15T10:05:34Z</dcterms:created>
  <dcterms:modified xsi:type="dcterms:W3CDTF">2023-12-05T13:42:18Z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Xunta de Galicia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